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<sst xmlns="http://schemas.openxmlformats.org/spreadsheetml/2006/main" count="3333" uniqueCount="1934">
  <si>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</si>
  <si>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</si>
  <si>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</si>
  <si>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</si>
  <si>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</si>
  <si>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</si>
  <si>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</si>
  <si>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</si>
  <si>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</si>
  <si>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</si>
  <si>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</si>
  <si>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</si>
  <si>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</si>
  <si>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</si>
  <si>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</si>
  <si>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</si>
  <si>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</si>
  <si>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</si>
  <si>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</si>
  <si>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</si>
  <si>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</si>
  <si>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</si>
  <si>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</si>
  <si>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</si>
  <si>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</si>
  <si>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</si>
  <si>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</si>
  <si>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</si>
  <si>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</si>
  <si>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</si>
  <si>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</si>
  <si>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</si>
  <si>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</si>
  <si>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</si>
  <si>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</si>
  <si>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</si>
  <si>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</si>
  <si>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</si>
  <si>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</si>
  <si>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</si>
  <si>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</si>
  <si>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</si>
  <si>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</si>
  <si>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</si>
  <si>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</si>
  <si>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</si>
  <si>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</si>
  <si>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</si>
  <si>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</si>
  <si>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</si>
  <si>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</si>
  <si>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</si>
  <si>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</si>
  <si>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</si>
  <si>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</si>
  <si>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</si>
  <si>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</si>
  <si>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</si>
  <si>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</si>
  <si>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</si>
  <si>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</si>
  <si>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</si>
  <si>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</si>
  <si>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</si>
  <si>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</si>
  <si>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</si>
  <si>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</si>
  <si>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</si>
  <si>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</si>
  <si>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</si>
  <si>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</si>
  <si>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</si>
  <si>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</si>
  <si>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</si>
  <si>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</si>
  <si>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</si>
  <si>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</si>
  <si>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</si>
  <si>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</si>
  <si>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</si>
  <si>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</si>
  <si>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</si>
  <si>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</si>
  <si>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</si>
  <si>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</si>
  <si>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</si>
  <si>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</si>
  <si>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</si>
  <si>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</si>
  <si>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</si>
  <si>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</si>
  <si>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</si>
  <si>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</si>
  <si>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</si>
  <si>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</si>
  <si>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</si>
  <si>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</si>
  <si>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</si>
  <si>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</si>
  <si>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</si>
  <si>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</si>
  <si>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</si>
  <si>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</si>
  <si>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</si>
  <si>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</si>
  <si>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</si>
  <si>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</si>
  <si>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</si>
  <si>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</si>
  <si>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</si>
  <si>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</si>
  <si>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</si>
  <si>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</si>
  <si>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</si>
  <si>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</si>
  <si>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</si>
  <si>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</si>
  <si>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</si>
  <si>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</si>
  <si>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</si>
  <si>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</si>
  <si>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</si>
  <si>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</si>
  <si>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</si>
  <si>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</si>
  <si>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</si>
  <si>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</si>
  <si>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</si>
  <si>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</si>
  <si>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</si>
  <si>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</si>
  <si>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</si>
  <si>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</si>
  <si>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</si>
  <si>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</si>
  <si>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</si>
  <si>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</si>
  <si>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</si>
  <si>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</si>
  <si>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</si>
  <si>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</si>
  <si>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</si>
  <si>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</si>
  <si>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</si>
  <si>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</si>
  <si>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</si>
  <si>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</si>
  <si>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</si>
  <si>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</si>
  <si>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</si>
  <si>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</si>
  <si>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</si>
  <si>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</si>
  <si>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</si>
  <si>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</si>
  <si>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</si>
  <si>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</si>
  <si>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</si>
  <si>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</si>
  <si>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</si>
  <si>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</si>
  <si>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</si>
  <si>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</si>
  <si>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</si>
  <si>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</si>
  <si>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</si>
  <si>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</si>
  <si>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</si>
  <si>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</si>
  <si>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</si>
  <si>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</si>
  <si>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</si>
  <si>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</si>
  <si>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</si>
  <si>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</si>
  <si>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</si>
  <si>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</si>
  <si>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</si>
  <si>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</si>
  <si>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</si>
  <si>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</si>
  <si>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</si>
  <si>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</si>
  <si>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</si>
  <si>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</si>
  <si>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</si>
  <si>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</si>
  <si>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</si>
  <si>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</si>
  <si>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</si>
  <si>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</si>
  <si>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</si>
  <si>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</si>
  <si>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</si>
  <si>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</si>
  <si>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</si>
  <si>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</si>
  <si>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</si>
  <si>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</si>
  <si>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</si>
  <si>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</si>
  <si>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</si>
  <si>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</si>
  <si>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</si>
  <si>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</si>
  <si>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</si>
  <si>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</si>
  <si>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</si>
  <si>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</si>
  <si>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</si>
  <si>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</si>
  <si>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</si>
  <si>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</si>
  <si>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</si>
  <si>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</si>
  <si>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</si>
  <si>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</si>
  <si>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</si>
  <si>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</si>
  <si>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</si>
  <si>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</si>
  <si>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</si>
  <si>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</si>
  <si>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</si>
  <si>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</si>
  <si>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</si>
  <si>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</si>
  <si>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</si>
  <si>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</si>
  <si>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</si>
  <si>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</si>
  <si>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</si>
  <si>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</si>
  <si>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</si>
  <si>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</si>
  <si>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</si>
  <si>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</si>
  <si>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</si>
  <si>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</si>
  <si>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</si>
  <si>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</si>
  <si>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</si>
  <si>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</si>
  <si>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</si>
  <si>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</si>
  <si>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</si>
  <si>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</si>
  <si>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</si>
  <si>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</si>
  <si>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</si>
  <si>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</si>
  <si>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</si>
  <si>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</si>
  <si>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</si>
  <si>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</si>
  <si>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</si>
  <si>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</si>
  <si>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</si>
  <si>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</si>
  <si>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</si>
  <si>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</si>
  <si>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</si>
  <si>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</si>
  <si>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</si>
  <si>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</si>
  <si>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</si>
  <si>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</si>
  <si>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</si>
  <si>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</si>
  <si>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</si>
  <si>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</si>
  <si>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</si>
  <si>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</si>
  <si>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</si>
  <si>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</si>
  <si>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</si>
  <si>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</si>
  <si>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</si>
  <si>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</si>
  <si>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</si>
  <si>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</si>
  <si>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</si>
  <si>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</si>
  <si>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</si>
  <si>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</si>
  <si>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</si>
  <si>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</si>
  <si>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</si>
  <si>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</si>
  <si>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</si>
  <si>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</si>
  <si>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</si>
  <si>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</si>
  <si>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</si>
  <si>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</si>
  <si>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</si>
  <si>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</si>
  <si>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</si>
  <si>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</si>
  <si>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</si>
  <si>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</si>
  <si>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</si>
  <si>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</si>
  <si>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</si>
  <si>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</si>
  <si>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</si>
  <si>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</si>
  <si>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</si>
  <si>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</si>
  <si>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</si>
  <si>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</si>
  <si>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</si>
  <si>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</si>
  <si>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</si>
  <si>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</si>
  <si>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</si>
  <si>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</si>
  <si>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</si>
  <si>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</si>
  <si>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</si>
  <si>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</si>
  <si>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</si>
  <si>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</si>
  <si>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</si>
  <si>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</si>
  <si>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</si>
  <si>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</si>
  <si>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</si>
  <si>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</si>
  <si>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</si>
  <si>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</si>
  <si>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</si>
  <si>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</si>
  <si>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</si>
  <si>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</si>
  <si>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</si>
  <si>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</si>
  <si>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</si>
  <si>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</si>
  <si>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</si>
  <si>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</si>
  <si>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</si>
  <si>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</si>
  <si>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</si>
  <si>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</si>
  <si>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</si>
  <si>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</si>
  <si>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</si>
  <si>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</si>
  <si>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</si>
  <si>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</si>
  <si>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</si>
  <si>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</si>
  <si>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</si>
  <si>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</si>
  <si>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</si>
  <si>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</si>
  <si>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</si>
  <si>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</si>
  <si>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</si>
  <si>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</si>
  <si>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</si>
  <si>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</si>
  <si>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</si>
  <si>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</si>
  <si>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</si>
  <si>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</si>
  <si>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</si>
  <si>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</si>
  <si>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</si>
  <si>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</si>
  <si>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</si>
  <si>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</si>
  <si>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</si>
  <si>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</si>
  <si>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</si>
  <si>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</si>
  <si>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</si>
  <si>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</si>
  <si>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</si>
  <si>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</si>
  <si>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</si>
  <si>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</si>
  <si>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</si>
  <si>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</si>
  <si>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</si>
  <si>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</si>
  <si>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</si>
  <si>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</si>
  <si>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</si>
  <si>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</si>
  <si>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</si>
  <si>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</si>
  <si>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</si>
  <si>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</si>
  <si>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</si>
  <si>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</si>
  <si>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</si>
  <si>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</si>
  <si>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</si>
  <si>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</si>
  <si>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</si>
  <si>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</si>
  <si>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</si>
  <si>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</si>
  <si>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</si>
  <si>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</si>
  <si>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</si>
  <si>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</si>
  <si>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</si>
  <si>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</si>
  <si>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</si>
  <si>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</si>
  <si>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</si>
  <si>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</si>
  <si>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</si>
  <si>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</si>
  <si>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</si>
  <si>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</si>
  <si>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</si>
  <si>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</si>
  <si>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</si>
  <si>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</si>
  <si>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</si>
  <si>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</si>
  <si>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</si>
  <si>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</si>
  <si>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</si>
  <si>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</si>
  <si>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</si>
  <si>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</si>
  <si>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</si>
  <si>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</si>
  <si>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</si>
  <si>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</si>
  <si>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</si>
  <si>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</si>
  <si>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</si>
  <si>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</si>
  <si>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</si>
  <si>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</si>
  <si>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</si>
  <si>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</si>
  <si>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</si>
  <si>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</si>
  <si>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</si>
  <si>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</si>
  <si>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</si>
  <si>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</si>
  <si>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</si>
  <si>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</si>
  <si>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</si>
  <si>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</si>
  <si>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</si>
  <si>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</si>
  <si>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</si>
  <si>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</si>
  <si>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</si>
  <si>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</si>
  <si>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</si>
  <si>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</si>
  <si>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</si>
  <si>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</si>
  <si>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</si>
  <si>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</si>
  <si>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</si>
  <si>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</si>
  <si>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</si>
  <si>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</si>
  <si>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</si>
  <si>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</si>
  <si>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</si>
  <si>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</si>
  <si>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</si>
  <si>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</si>
  <si>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</si>
  <si>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</si>
  <si>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</si>
  <si>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</si>
  <si>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</si>
  <si>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</si>
  <si>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</si>
  <si>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</si>
  <si>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</si>
  <si>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</si>
  <si>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</si>
  <si>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</si>
  <si>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</si>
  <si>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</si>
  <si>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</si>
  <si>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</si>
  <si>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</si>
  <si>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</si>
  <si>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</si>
  <si>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</si>
  <si>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</si>
  <si>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</si>
  <si>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</si>
  <si>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</si>
  <si>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</si>
  <si>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</si>
  <si>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</si>
  <si>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</si>
  <si>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</si>
  <si>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</si>
  <si>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</si>
  <si>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</si>
  <si>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</si>
  <si>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</si>
  <si>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</si>
  <si>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</si>
  <si>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</si>
  <si>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</si>
  <si>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</si>
  <si>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</si>
  <si>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</si>
  <si>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</si>
  <si>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</si>
  <si>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</si>
  <si>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</si>
  <si>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</si>
  <si>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</si>
  <si>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</si>
  <si>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</si>
  <si>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</si>
  <si>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</si>
  <si>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</si>
  <si>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</si>
  <si>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</si>
  <si>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</si>
  <si>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</si>
  <si>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</si>
  <si>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</si>
  <si>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</si>
  <si>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</si>
  <si>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</si>
  <si>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</si>
  <si>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</si>
  <si>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</si>
  <si>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</si>
  <si>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</si>
  <si>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</si>
  <si>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</si>
  <si>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</si>
  <si>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</si>
  <si>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</si>
  <si>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</si>
  <si>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</si>
  <si>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</si>
  <si>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</si>
  <si>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</si>
  <si>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</si>
  <si>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</si>
  <si>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</si>
  <si>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</si>
  <si>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</si>
  <si>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</si>
  <si>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</si>
  <si>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</si>
  <si>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</si>
  <si>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</si>
  <si>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</si>
  <si>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</si>
  <si>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</si>
  <si>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</si>
  <si>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</si>
  <si>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</si>
  <si>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</si>
  <si>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</si>
  <si>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</si>
  <si>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</si>
  <si>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</si>
  <si>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</si>
  <si>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</si>
  <si>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</si>
  <si>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</si>
  <si>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</si>
  <si>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</si>
  <si>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</si>
  <si>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</si>
  <si>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</si>
  <si>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</si>
  <si>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</si>
  <si>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</si>
  <si>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</si>
  <si>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</si>
  <si>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</si>
  <si>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</si>
  <si>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</si>
  <si>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</si>
  <si>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</si>
  <si>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</si>
  <si>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</si>
  <si>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</si>
  <si>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</si>
  <si>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</si>
  <si>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</si>
  <si>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</si>
  <si>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</si>
  <si>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</si>
  <si>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</si>
  <si>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</si>
  <si>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</si>
  <si>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</si>
  <si>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</si>
  <si>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</si>
  <si>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</si>
  <si>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</si>
  <si>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</si>
  <si>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</si>
  <si>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</si>
  <si>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</si>
  <si>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</si>
  <si>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</si>
  <si>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</si>
  <si>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</si>
  <si>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</si>
  <si>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</si>
  <si>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</si>
  <si>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</si>
  <si>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</si>
  <si>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</si>
  <si>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</si>
  <si>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</si>
  <si>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</si>
  <si>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</si>
  <si>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</si>
  <si>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</si>
  <si>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</si>
  <si>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</si>
  <si>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</si>
  <si>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</si>
  <si>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</si>
  <si>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</si>
  <si>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</si>
  <si>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</si>
  <si>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</si>
  <si>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</si>
  <si>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</si>
  <si>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</si>
  <si>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</si>
  <si>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</si>
  <si>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</si>
  <si>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</si>
  <si>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</si>
  <si>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</si>
  <si>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</si>
  <si>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</si>
  <si>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</si>
  <si>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</si>
  <si>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</si>
  <si>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</si>
  <si>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</si>
  <si>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</si>
  <si>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</si>
  <si>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</si>
  <si>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</si>
  <si>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</si>
  <si>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</si>
  <si>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</si>
  <si>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</si>
  <si>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</si>
  <si>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</si>
  <si>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</si>
  <si>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</si>
  <si>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</si>
  <si>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</si>
  <si>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</si>
  <si>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</si>
  <si>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</si>
  <si>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</si>
  <si>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</si>
  <si>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</si>
  <si>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</si>
  <si>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</si>
  <si>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</si>
  <si>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</si>
  <si>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</si>
  <si>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</si>
  <si>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</si>
  <si>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</si>
  <si>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</si>
  <si>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</si>
  <si>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</si>
  <si>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</si>
  <si>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</si>
  <si>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</si>
  <si>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</si>
  <si>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</si>
  <si>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</si>
  <si>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</si>
  <si>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</si>
  <si>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</si>
  <si>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</si>
  <si>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</si>
  <si>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</si>
  <si>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</si>
  <si>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</si>
  <si>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</si>
  <si>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</si>
  <si>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</si>
  <si>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</si>
  <si>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</si>
  <si>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</si>
  <si>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</si>
  <si>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</si>
  <si>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</si>
  <si>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</si>
  <si>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</si>
  <si>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</si>
  <si>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</si>
  <si>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</si>
  <si>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</si>
  <si>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</si>
  <si>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</si>
  <si>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</si>
  <si>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</si>
  <si>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</si>
  <si>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</si>
  <si>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</si>
  <si>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</si>
  <si>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</si>
  <si>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</si>
  <si>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</si>
  <si>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</si>
  <si>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</si>
  <si>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</si>
  <si>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</si>
  <si>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</si>
  <si>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</si>
  <si>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</si>
  <si>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</si>
  <si>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</si>
  <si>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</si>
  <si>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</si>
  <si>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</si>
  <si>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</si>
  <si>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</si>
  <si>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</si>
  <si>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</si>
  <si>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</si>
  <si>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</si>
  <si>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</si>
  <si>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</si>
  <si>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</si>
  <si>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</si>
  <si>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</si>
  <si>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</si>
  <si>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</si>
  <si>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</si>
  <si>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</si>
  <si>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</si>
  <si>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</si>
  <si>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</si>
  <si>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</si>
  <si>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</si>
  <si>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</si>
  <si>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</si>
  <si>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</si>
  <si>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</si>
  <si>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</si>
  <si>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</si>
  <si>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</si>
  <si>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</si>
  <si>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</si>
  <si>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</si>
  <si>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</si>
  <si>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</si>
  <si>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</si>
  <si>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</si>
  <si>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</si>
  <si>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</si>
  <si>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</si>
  <si>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</si>
  <si>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</si>
  <si>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</si>
  <si>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</si>
  <si>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</si>
  <si>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</si>
  <si>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</si>
  <si>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</si>
  <si>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</si>
  <si>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</si>
  <si>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</si>
  <si>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</si>
  <si>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</si>
  <si>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</si>
  <si>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</si>
  <si>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</si>
  <si>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</si>
  <si>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</si>
  <si>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</si>
  <si>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</si>
  <si>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</si>
  <si>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</si>
  <si>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</si>
  <si>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</si>
  <si>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</si>
  <si>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</si>
  <si>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</si>
  <si>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</si>
  <si>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</si>
  <si>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</si>
  <si>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</si>
  <si>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</si>
  <si>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</si>
  <si>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</si>
  <si>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</si>
  <si>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</si>
  <si>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</si>
  <si>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</si>
  <si>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</si>
  <si>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</si>
  <si>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</si>
  <si>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</si>
  <si>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</si>
  <si>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</si>
  <si>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</si>
  <si>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</si>
  <si>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</si>
  <si>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</si>
  <si>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</si>
  <si>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</si>
  <si>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</si>
  <si>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</si>
  <si>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</si>
  <si>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</si>
  <si>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</si>
  <si>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</si>
  <si>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</si>
  <si>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</si>
  <si>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</si>
  <si>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</si>
  <si>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</si>
  <si>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</si>
  <si>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</si>
  <si>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</si>
  <si>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</si>
  <si>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</si>
  <si>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</si>
  <si>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</si>
  <si>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</si>
  <si>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</si>
  <si>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</si>
  <si>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</si>
  <si>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</si>
  <si>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</si>
  <si>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</si>
  <si>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</si>
  <si>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</si>
  <si>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</si>
  <si>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</si>
  <si>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</si>
  <si>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</si>
  <si>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</si>
  <si>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</si>
  <si>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</si>
  <si>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</si>
  <si>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</si>
  <si>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</si>
  <si>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</si>
  <si>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</si>
  <si>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</si>
  <si>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</si>
  <si>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</si>
  <si>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</si>
  <si>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</si>
  <si>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</si>
  <si>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</si>
  <si>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</si>
  <si>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</si>
  <si>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</si>
  <si>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</si>
  <si>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</si>
  <si>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</si>
  <si>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</si>
  <si>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</si>
  <si>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</si>
  <si>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</si>
  <si>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</si>
  <si>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</si>
  <si>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</si>
  <si>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</si>
  <si>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</si>
  <si>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</si>
  <si>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</si>
  <si>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</si>
  <si>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</si>
  <si>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</si>
  <si>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</si>
  <si>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</si>
  <si>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</si>
  <si>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</si>
  <si>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</si>
  <si>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</si>
  <si>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</si>
  <si>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</si>
  <si>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</si>
  <si>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</si>
  <si>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</si>
  <si>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</si>
  <si>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</si>
  <si>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</si>
  <si>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</si>
  <si>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</si>
  <si>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</si>
  <si>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</si>
  <si>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</si>
  <si>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</si>
  <si>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</si>
  <si>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</si>
  <si>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</si>
  <si>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</si>
  <si>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</si>
  <si>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</si>
  <si>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</si>
  <si>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</si>
  <si>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</si>
  <si>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</si>
  <si>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</si>
  <si>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</si>
  <si>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</si>
  <si>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</si>
  <si>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</si>
  <si>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</si>
  <si>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</si>
  <si>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</si>
  <si>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</si>
  <si>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</si>
  <si>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</si>
  <si>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</si>
  <si>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</si>
  <si>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</si>
  <si>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</si>
  <si>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</si>
  <si>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</si>
  <si>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</si>
  <si>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</si>
  <si>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</si>
  <si>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</si>
  <si>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</si>
  <si>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</si>
  <si>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</si>
  <si>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</si>
  <si>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</si>
  <si>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</si>
  <si>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</si>
  <si>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</si>
  <si>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</si>
  <si>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</si>
  <si>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</si>
  <si>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</si>
  <si>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</si>
  <si>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</si>
  <si>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</si>
  <si>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</si>
  <si>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</si>
  <si>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</si>
  <si>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</si>
  <si>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</si>
  <si>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</si>
  <si>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</si>
  <si>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</si>
  <si>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</si>
  <si>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</si>
  <si>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</si>
  <si>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</si>
  <si>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</si>
  <si>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</si>
  <si>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</si>
  <si>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</si>
  <si>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</si>
  <si>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</si>
  <si>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</si>
  <si>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</si>
  <si>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</si>
  <si>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</si>
  <si>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</si>
  <si>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</si>
  <si>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</si>
  <si>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</si>
  <si>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</si>
  <si>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</si>
  <si>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</si>
  <si>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</si>
  <si>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</si>
  <si>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</si>
  <si>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</si>
  <si>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</si>
  <si>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</si>
  <si>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</si>
  <si>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</si>
  <si>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</si>
  <si>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</si>
  <si>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</si>
  <si>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</si>
  <si>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</si>
  <si>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</si>
  <si>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</si>
  <si>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</si>
  <si>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</si>
  <si>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</si>
  <si>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</si>
  <si>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</si>
  <si>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</si>
  <si>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</si>
  <si>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</si>
  <si>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</si>
  <si>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</si>
  <si>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</si>
  <si>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</si>
  <si>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</si>
  <si>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</si>
  <si>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</si>
  <si>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</si>
  <si>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</si>
  <si>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</si>
  <si>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</si>
  <si>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</si>
  <si>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</si>
  <si>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</si>
  <si>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</si>
  <si>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</si>
  <si>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</si>
  <si>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</si>
  <si>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</si>
  <si>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</si>
  <si>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</si>
  <si>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</si>
  <si>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</si>
  <si>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</si>
  <si>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</si>
  <si>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</si>
  <si>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</si>
  <si>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</si>
  <si>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</si>
  <si>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</si>
  <si>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</si>
  <si>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</si>
  <si>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</si>
  <si>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</si>
  <si>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</si>
  <si>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</si>
  <si>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</si>
  <si>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</si>
  <si>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</si>
  <si>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</si>
  <si>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</si>
  <si>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</si>
  <si>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</si>
  <si>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</si>
  <si>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</si>
  <si>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</si>
  <si>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</si>
  <si>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</si>
  <si>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</si>
  <si>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</si>
  <si>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</si>
  <si>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</si>
  <si>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</si>
  <si>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</si>
  <si>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</si>
  <si>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</si>
  <si>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</si>
  <si>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</si>
  <si>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</si>
  <si>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</si>
  <si>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</si>
  <si>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</si>
  <si>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</si>
  <si>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</si>
  <si>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</si>
  <si>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</si>
  <si>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</si>
  <si>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</si>
  <si>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</si>
  <si>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</si>
  <si>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</si>
  <si>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</si>
  <si>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</si>
  <si>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</si>
  <si>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</si>
  <si>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</si>
  <si>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</si>
  <si>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</si>
  <si>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</si>
  <si>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</si>
  <si>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</si>
  <si>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</si>
  <si>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</si>
  <si>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</si>
  <si>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</si>
  <si>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</si>
  <si>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</si>
  <si>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</si>
  <si>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</si>
  <si>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</si>
  <si>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</si>
  <si>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</si>
  <si>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</si>
  <si>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</si>
  <si>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</si>
  <si>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</si>
  <si>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</si>
  <si>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</si>
  <si>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</si>
  <si>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</si>
  <si>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</si>
  <si>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</si>
  <si>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</si>
  <si>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</si>
  <si>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</si>
  <si>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</si>
  <si>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</si>
  <si>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</si>
  <si>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</si>
  <si>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</si>
  <si>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</si>
  <si>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</si>
  <si>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</si>
  <si>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</si>
  <si>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</si>
  <si>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</si>
  <si>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</si>
  <si>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</si>
  <si>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</si>
  <si>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</si>
  <si>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</si>
  <si>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</si>
  <si>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</si>
  <si>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</si>
  <si>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</si>
  <si>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</si>
  <si>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</si>
  <si>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</si>
  <si>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</si>
  <si>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</si>
  <si>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</si>
  <si>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</si>
  <si>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</si>
  <si>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</si>
  <si>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</si>
  <si>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</si>
  <si>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</si>
  <si>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</si>
  <si>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</si>
  <si>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</si>
  <si>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</si>
  <si>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</si>
  <si>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</si>
  <si>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</si>
  <si>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</si>
  <si>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</si>
  <si>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</si>
  <si>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</si>
  <si>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</si>
  <si>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</si>
  <si>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</si>
  <si>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</si>
  <si>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</si>
  <si>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</si>
  <si>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</si>
  <si>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</si>
  <si>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</si>
  <si>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</si>
  <si>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</si>
  <si>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</si>
  <si>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</si>
  <si>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</si>
  <si>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</si>
  <si>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</si>
  <si>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</si>
  <si>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</si>
  <si>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</si>
  <si>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</si>
  <si>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</si>
  <si>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</si>
  <si>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</si>
  <si>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</si>
  <si>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</si>
  <si>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</si>
  <si>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</si>
  <si>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</si>
  <si>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</si>
  <si>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</si>
  <si>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</si>
  <si>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</si>
  <si>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</si>
  <si>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</si>
  <si>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</si>
  <si>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</si>
  <si>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</si>
  <si>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</si>
  <si>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</si>
  <si>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</si>
  <si>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</si>
  <si>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</si>
  <si>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</si>
  <si>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</si>
  <si>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</si>
  <si>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</si>
  <si>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</si>
  <si>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</si>
  <si>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</si>
  <si>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</si>
  <si>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</si>
  <si>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</si>
  <si>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</si>
  <si>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</si>
  <si>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</si>
  <si>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</si>
  <si>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</si>
  <si>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</si>
  <si>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</si>
  <si>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</si>
  <si>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</si>
  <si>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</si>
  <si>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</si>
  <si>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</si>
  <si>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</si>
  <si>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</si>
  <si>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</si>
  <si>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</si>
  <si>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</si>
  <si>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</si>
  <si>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</si>
  <si>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</si>
  <si>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</si>
  <si>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</si>
  <si>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</si>
  <si>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</si>
  <si>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</si>
  <si>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</si>
  <si>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</si>
  <si>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</si>
  <si>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</si>
  <si>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</si>
  <si>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</si>
  <si>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</si>
  <si>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</si>
  <si>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</si>
  <si>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</si>
  <si>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</si>
  <si>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</si>
  <si>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</si>
  <si>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</si>
  <si>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</si>
  <si>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</si>
  <si>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</si>
  <si>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</si>
  <si>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</si>
  <si>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</si>
  <si>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</si>
  <si>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</si>
  <si>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</si>
  <si>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</si>
  <si>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</si>
  <si>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</si>
  <si>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</si>
  <si>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</si>
  <si>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</si>
  <si>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</si>
  <si>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</si>
  <si>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</si>
  <si>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</si>
  <si>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</si>
  <si>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</si>
  <si>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</si>
  <si>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</si>
  <si>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</si>
  <si>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</si>
  <si>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</si>
  <si>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</si>
  <si>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</si>
  <si>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</si>
  <si>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</si>
  <si>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</si>
  <si>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</si>
  <si>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</si>
  <si>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</si>
  <si>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</si>
  <si>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</si>
  <si>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</si>
  <si>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</si>
  <si>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</si>
  <si>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</si>
  <si>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</si>
  <si>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</si>
  <si>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</si>
  <si>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</si>
  <si>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</si>
  <si>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</si>
  <si>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</si>
  <si>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</si>
  <si>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</si>
  <si>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</si>
  <si>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</si>
  <si>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</si>
  <si>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</si>
  <si>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</si>
  <si>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</si>
  <si>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</si>
  <si>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</si>
  <si>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</si>
  <si>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</si>
  <si>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</si>
  <si>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</si>
  <si>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</si>
  <si>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</si>
  <si>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</si>
  <si>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</si>
  <si>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</si>
  <si>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</si>
  <si>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</si>
  <si>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</si>
  <si>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</si>
  <si>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</si>
  <si>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</si>
  <si>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</si>
  <si>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</si>
  <si>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</si>
  <si>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</si>
  <si>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</si>
  <si>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</si>
  <si>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</si>
  <si>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</si>
  <si>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</si>
  <si>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</si>
  <si>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</si>
  <si>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</si>
  <si>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</si>
  <si>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</si>
  <si>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</si>
  <si>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</si>
  <si>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</si>
  <si>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</si>
  <si>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</si>
  <si>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</si>
  <si>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</si>
  <si>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</si>
  <si>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</si>
  <si>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</si>
  <si>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</si>
  <si>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</si>
  <si>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</si>
  <si>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</si>
  <si>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</si>
  <si>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</si>
  <si>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</si>
  <si>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</si>
  <si>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</si>
  <si>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</si>
  <si>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</si>
  <si>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</si>
  <si>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</si>
  <si>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</si>
  <si>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</si>
  <si>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</si>
  <si>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</si>
  <si>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</si>
  <si>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</si>
  <si>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</si>
  <si>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</si>
  <si>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</si>
  <si>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</si>
  <si>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</si>
  <si>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</si>
  <si>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</si>
  <si>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</si>
  <si>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</si>
  <si>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</si>
  <si>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</si>
  <si>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</si>
  <si>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</si>
  <si>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</si>
  <si>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</si>
  <si>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</si>
  <si>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</si>
  <si>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</si>
  <si>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</si>
  <si>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</si>
  <si>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</si>
  <si>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</si>
  <si>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</si>
  <si>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</si>
  <si>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</si>
  <si>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</si>
  <si>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</si>
  <si>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</si>
  <si>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</si>
  <si>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</si>
  <si>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</si>
  <si>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</si>
  <si>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</si>
  <si>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</si>
  <si>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</si>
  <si>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</si>
  <si>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</si>
  <si>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</si>
  <si>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</si>
  <si>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</si>
  <si>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</si>
  <si>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</si>
  <si>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</si>
  <si>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</si>
  <si>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</si>
  <si>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</si>
  <si>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</si>
  <si>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</si>
  <si>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</si>
  <si>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</si>
  <si>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</si>
  <si>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</si>
  <si>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</si>
  <si>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</si>
  <si>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</si>
  <si>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</si>
  <si>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</si>
  <si>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</si>
  <si>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</si>
  <si>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</si>
  <si>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</si>
  <si>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</si>
  <si>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</si>
  <si>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</si>
  <si>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</si>
  <si>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</si>
  <si>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</si>
  <si>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</si>
  <si>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</si>
  <si>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</si>
  <si>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</si>
  <si>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</si>
  <si>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</si>
  <si>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</si>
  <si>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</si>
  <si>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</si>
  <si>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</si>
  <si>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</si>
  <si>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</si>
  <si>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</si>
  <si>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</si>
  <si>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</si>
  <si>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</si>
  <si>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</si>
  <si>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</si>
  <si>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</si>
  <si>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</si>
  <si>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</si>
  <si>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</si>
  <si>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</si>
  <si>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</si>
  <si>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</si>
  <si>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</si>
  <si>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</si>
  <si>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</si>
  <si>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</si>
  <si>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</si>
  <si>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</si>
  <si>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</si>
  <si>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</si>
  <si>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</si>
  <si>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</si>
  <si>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</si>
  <si>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</si>
  <si>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</si>
  <si>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</si>
  <si>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</si>
  <si>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</si>
  <si>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</si>
  <si>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</si>
  <si>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</si>
  <si>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</si>
  <si>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</si>
  <si>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</si>
  <si>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</si>
  <si>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</si>
  <si>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</si>
  <si>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</si>
  <si>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</si>
  <si>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</si>
  <si>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</si>
  <si>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</si>
  <si>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</si>
  <si>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</si>
  <si>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</si>
  <si>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</si>
  <si>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</si>
  <si>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</si>
  <si>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</si>
  <si>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</si>
  <si>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</si>
  <si>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</si>
  <si>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</si>
  <si>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</si>
  <si>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</si>
  <si>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</si>
  <si>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</si>
  <si>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</si>
  <si>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</si>
  <si>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</si>
  <si>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</si>
  <si>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</si>
  <si>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</si>
  <si>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</si>
  <si>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</si>
  <si>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</si>
  <si>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</si>
  <si>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</si>
  <si>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</si>
  <si>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</si>
  <si>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</si>
  <si>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</si>
  <si>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</si>
  <si>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</si>
  <si>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</si>
  <si>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</si>
  <si>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</si>
  <si>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</si>
  <si>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</si>
  <si>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</si>
  <si>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</si>
  <si>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</si>
  <si>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</si>
  <si>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</si>
  <si>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</si>
  <si>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</si>
  <si>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</si>
  <si>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</si>
  <si>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</si>
  <si>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</si>
  <si>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</si>
  <si>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</si>
  <si>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</si>
  <si>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</si>
  <si>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</si>
  <si>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</si>
  <si>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</si>
  <si>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</si>
  <si>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</si>
  <si>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</si>
  <si>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</si>
  <si>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</si>
  <si>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</si>
  <si>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</si>
  <si>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</si>
  <si>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</si>
  <si>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</si>
  <si>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</si>
  <si>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</si>
  <si>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</si>
  <si>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</si>
  <si>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</si>
  <si>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</si>
  <si>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</si>
  <si>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</si>
  <si>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</si>
  <si>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</si>
  <si>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</si>
  <si>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</si>
  <si>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</si>
  <si>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</si>
  <si>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</si>
  <si>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</si>
  <si>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</si>
  <si>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</si>
  <si>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</si>
  <si>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</si>
  <si>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</si>
  <si>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</si>
  <si>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</si>
  <si>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</si>
  <si>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</si>
  <si>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</si>
  <si>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</si>
  <si>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</si>
  <si>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</si>
  <si>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</si>
  <si>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</si>
  <si>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</si>
  <si>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</si>
  <si>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</si>
  <si>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</si>
  <si>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</si>
  <si>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</si>
  <si>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</si>
  <si>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</si>
  <si>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</si>
  <si>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</si>
  <si>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</si>
  <si>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</si>
  <si>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</si>
  <si>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</si>
  <si>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</si>
  <si>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</si>
  <si>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</si>
  <si>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</si>
  <si>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</si>
  <si>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</si>
  <si>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</si>
  <si>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</si>
  <si>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</si>
  <si>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</si>
  <si>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</si>
  <si>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</si>
  <si>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</si>
  <si>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</si>
  <si>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</si>
  <si>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</si>
  <si>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</si>
  <si>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</si>
  <si>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</si>
  <si>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</si>
  <si>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</si>
  <si>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</si>
  <si>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</si>
  <si>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</si>
  <si>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</si>
  <si>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</si>
  <si>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</si>
  <si>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</si>
  <si>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</si>
  <si>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</si>
  <si>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</si>
  <si>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</si>
  <si>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</si>
  <si>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</si>
  <si>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</si>
  <si>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</si>
  <si>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</si>
  <si>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</si>
  <si>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</si>
  <si>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</si>
  <si>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</si>
  <si>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</si>
  <si>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</si>
  <si>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</si>
  <si>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</si>
  <si>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</si>
  <si>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</si>
  <si>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</si>
  <si>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</si>
  <si>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</si>
  <si>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</si>
  <si>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</si>
  <si>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</si>
  <si>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</si>
  <si>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</si>
  <si>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</si>
  <si>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</si>
  <si>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</si>
  <si>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</si>
  <si>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</si>
  <si>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</si>
  <si>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</si>
  <si>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</si>
  <si>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</si>
  <si>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</si>
  <si>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</si>
  <si>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</si>
  <si>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</si>
  <si>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</si>
  <si>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</si>
  <si>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</si>
  <si>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</si>
  <si>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</si>
  <si>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</si>
  <si>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</si>
  <si>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</si>
  <si>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</si>
  <si>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</si>
  <si>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</si>
  <si>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</si>
  <si>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</si>
  <si>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</si>
  <si>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</si>
  <si>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</si>
  <si>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</si>
  <si>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</si>
  <si>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</si>
  <si>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</si>
  <si>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</si>
  <si>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</si>
  <si>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</si>
  <si>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</si>
  <si>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</si>
  <si>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</si>
  <si>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</si>
  <si>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</si>
  <si>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</si>
  <si>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</si>
  <si>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</si>
  <si>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</si>
  <si>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</si>
  <si>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</si>
  <si>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</si>
  <si>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</si>
  <si>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</si>
  <si>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</si>
  <si>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</si>
  <si>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</si>
  <si>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</si>
  <si>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</si>
  <si>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</si>
  <si>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</si>
  <si>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</si>
  <si>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</si>
  <si>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</si>
  <si>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</si>
  <si>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</si>
  <si>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</si>
  <si>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</si>
  <si>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</si>
  <si>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</si>
  <si>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</si>
  <si>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</si>
  <si>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</si>
  <si>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</si>
  <si>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</si>
  <si>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</si>
  <si>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</si>
  <si>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</si>
  <si>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</si>
  <si>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</si>
  <si>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</si>
  <si>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</si>
  <si>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</si>
  <si>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</si>
  <si>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</si>
  <si>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</si>
  <si>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</si>
  <si>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</si>
  <si>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</si>
  <si>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</si>
  <si>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</si>
  <si>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</si>
  <si>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</si>
  <si>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</si>
  <si>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</si>
  <si>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</si>
  <si>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</si>
  <si>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</si>
  <si>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</si>
  <si>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</si>
  <si>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</si>
  <si>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</si>
  <si>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</si>
  <si>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</si>
  <si>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</si>
  <si>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</si>
  <si>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</si>
  <si>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</si>
  <si>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</si>
  <si>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</si>
  <si>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</si>
  <si>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</si>
  <si>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</si>
  <si>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</si>
  <si>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</si>
  <si>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</si>
  <si>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</si>
  <si>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</si>
  <si>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</si>
  <si>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</si>
  <si>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</si>
  <si>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</si>
  <si>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</si>
  <si>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</si>
  <si>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</si>
  <si>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</si>
  <si>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</si>
  <si>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</si>
  <si>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</si>
  <si>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</si>
  <si>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</si>
  <si>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</si>
  <si>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</si>
  <si>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</si>
  <si>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</si>
  <si>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</si>
  <si>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</si>
  <si>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</si>
  <si>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</si>
  <si>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</si>
  <si>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</si>
  <si>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</si>
  <si>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</si>
  <si>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</si>
  <si>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</si>
  <si>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</si>
  <si>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</si>
  <si>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</si>
  <si>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</si>
  <si>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</si>
  <si>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</si>
  <si>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</si>
  <si>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</si>
  <si>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</si>
  <si>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</si>
  <si>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</si>
  <si>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</si>
  <si>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</si>
  <si>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</si>
  <si>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</si>
  <si>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</si>
  <si>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</si>
  <si>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</si>
  <si>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</si>
  <si>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</si>
  <si>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</si>
  <si>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</si>
  <si>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</si>
  <si>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</si>
  <si>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</si>
  <si>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</si>
  <si>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</si>
  <si>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</si>
  <si>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</si>
  <si>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</si>
  <si>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</si>
  <si>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</si>
  <si>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</si>
  <si>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</si>
  <si>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</si>
  <si>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</si>
  <si>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</si>
  <si>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</si>
  <si>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</si>
  <si>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</si>
  <si>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</si>
  <si>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</si>
  <si>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</si>
  <si>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</si>
  <si>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</si>
  <si>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</si>
  <si>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</si>
  <si>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</si>
  <si>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</si>
  <si>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</si>
  <si>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</si>
  <si>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</si>
  <si>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</si>
  <si>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</si>
  <si>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</si>
  <si>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</si>
  <si>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</si>
  <si>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</si>
  <si>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</si>
  <si>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</si>
  <si>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</si>
  <si>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</si>
  <si>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</si>
  <si>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</si>
  <si>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</si>
  <si>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</si>
  <si>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</si>
  <si>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</si>
  <si>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</si>
  <si>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</si>
  <si>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</si>
  <si>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</si>
  <si>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</si>
  <si>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</si>
  <si>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</si>
  <si>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</si>
  <si>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</si>
  <si>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</si>
  <si>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</si>
  <si>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</si>
  <si>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</si>
  <si>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</si>
  <si>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</si>
  <si>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</si>
  <si>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</si>
  <si>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</si>
  <si>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</si>
  <si>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</si>
  <si>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</si>
  <si>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</si>
  <si>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</si>
  <si>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</si>
  <si>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</si>
  <si>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</si>
  <si>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</si>
  <si>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</si>
  <si>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</si>
  <si>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</si>
  <si>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</si>
  <si>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</si>
  <si>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</si>
  <si>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</si>
  <si>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</si>
  <si>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</si>
  <si>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</si>
  <si>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</si>
  <si>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</si>
  <si>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</si>
  <si>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</si>
  <si>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</si>
  <si>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</si>
  <si>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</si>
  <si>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</si>
  <si>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</si>
  <si>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</si>
  <si>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</si>
  <si>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</si>
  <si>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</si>
  <si>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</si>
  <si>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</si>
  <si>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</si>
  <si>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</si>
  <si>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</si>
  <si>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</si>
  <si>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</si>
  <si>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</si>
  <si>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</si>
  <si>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</si>
  <si>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</si>
  <si>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</si>
  <si>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</si>
  <si>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</si>
  <si>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</si>
  <si>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</si>
  <si>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</si>
  <si>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</si>
  <si>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</si>
  <si>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</si>
  <si>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</si>
  <si>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</si>
  <si>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</si>
  <si>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</si>
  <si>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Albena.Alexandrova@nssi.bg</t>
  </si>
  <si>
    <t>print</t>
  </si>
  <si>
    <t>09.12.2015г.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</si>
</sst>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0" fontId="15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5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5" fillId="42" borderId="0" xfId="38" applyFont="1" applyFill="1" applyBorder="1" applyAlignment="1">
      <alignment horizontal="left"/>
      <protection/>
    </xf>
    <xf numFmtId="0" fontId="15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5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5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4" fillId="35" borderId="53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vertical="center" wrapText="1"/>
      <protection/>
    </xf>
    <xf numFmtId="0" fontId="14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14" fillId="44" borderId="0" xfId="38" applyNumberFormat="1" applyFont="1" applyFill="1" applyBorder="1">
      <alignment/>
      <protection/>
    </xf>
    <xf numFmtId="176" fontId="14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14" fillId="44" borderId="0" xfId="38" applyFont="1" applyFill="1" applyBorder="1">
      <alignment/>
      <protection/>
    </xf>
    <xf numFmtId="0" fontId="14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0" fontId="14" fillId="35" borderId="62" xfId="38" applyFont="1" applyFill="1" applyBorder="1" applyAlignment="1">
      <alignment horizontal="left" vertical="center" wrapText="1"/>
      <protection/>
    </xf>
    <xf numFmtId="0" fontId="14" fillId="35" borderId="70" xfId="38" applyFont="1" applyFill="1" applyBorder="1" applyAlignment="1">
      <alignment horizontal="left" vertical="center" wrapText="1"/>
      <protection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14" fillId="0" borderId="0" xfId="33" applyNumberFormat="1" applyFont="1" applyBorder="1" applyAlignment="1">
      <alignment horizontal="right"/>
      <protection/>
    </xf>
    <xf numFmtId="0" fontId="14" fillId="35" borderId="17" xfId="38" applyFont="1" applyFill="1" applyBorder="1" applyAlignment="1" quotePrefix="1">
      <alignment horizontal="right" vertical="center"/>
      <protection/>
    </xf>
    <xf numFmtId="0" fontId="14" fillId="33" borderId="0" xfId="33" applyFont="1" applyFill="1" applyAlignment="1">
      <alignment vertical="center"/>
      <protection/>
    </xf>
    <xf numFmtId="0" fontId="14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 locked="0"/>
    </xf>
    <xf numFmtId="3" fontId="14" fillId="35" borderId="52" xfId="33" applyNumberFormat="1" applyFont="1" applyFill="1" applyBorder="1" applyAlignment="1" applyProtection="1">
      <alignment horizontal="right" vertical="center"/>
      <protection locked="0"/>
    </xf>
    <xf numFmtId="3" fontId="14" fillId="35" borderId="93" xfId="33" applyNumberFormat="1" applyFont="1" applyFill="1" applyBorder="1" applyAlignment="1" applyProtection="1">
      <alignment horizontal="right" vertical="center"/>
      <protection locked="0"/>
    </xf>
    <xf numFmtId="3" fontId="14" fillId="35" borderId="94" xfId="33" applyNumberFormat="1" applyFont="1" applyFill="1" applyBorder="1" applyAlignment="1" applyProtection="1">
      <alignment horizontal="right" vertical="center"/>
      <protection locked="0"/>
    </xf>
    <xf numFmtId="3" fontId="14" fillId="35" borderId="54" xfId="33" applyNumberFormat="1" applyFont="1" applyFill="1" applyBorder="1" applyAlignment="1" applyProtection="1">
      <alignment horizontal="right" vertical="center"/>
      <protection locked="0"/>
    </xf>
    <xf numFmtId="3" fontId="14" fillId="35" borderId="90" xfId="33" applyNumberFormat="1" applyFont="1" applyFill="1" applyBorder="1" applyAlignment="1" applyProtection="1">
      <alignment horizontal="right" vertical="center"/>
      <protection locked="0"/>
    </xf>
    <xf numFmtId="3" fontId="14" fillId="35" borderId="95" xfId="33" applyNumberFormat="1" applyFont="1" applyFill="1" applyBorder="1" applyAlignment="1" applyProtection="1">
      <alignment horizontal="right" vertical="center"/>
      <protection locked="0"/>
    </xf>
    <xf numFmtId="3" fontId="14" fillId="35" borderId="85" xfId="33" applyNumberFormat="1" applyFont="1" applyFill="1" applyBorder="1" applyAlignment="1" applyProtection="1">
      <alignment horizontal="right" vertical="center"/>
      <protection locked="0"/>
    </xf>
    <xf numFmtId="3" fontId="14" fillId="35" borderId="96" xfId="33" applyNumberFormat="1" applyFont="1" applyFill="1" applyBorder="1" applyAlignment="1" applyProtection="1">
      <alignment horizontal="right" vertical="center"/>
      <protection locked="0"/>
    </xf>
    <xf numFmtId="3" fontId="14" fillId="35" borderId="97" xfId="33" applyNumberFormat="1" applyFont="1" applyFill="1" applyBorder="1" applyAlignment="1" applyProtection="1">
      <alignment horizontal="right" vertical="center"/>
      <protection locked="0"/>
    </xf>
    <xf numFmtId="3" fontId="14" fillId="35" borderId="83" xfId="33" applyNumberFormat="1" applyFont="1" applyFill="1" applyBorder="1" applyAlignment="1" applyProtection="1">
      <alignment horizontal="right" vertical="center"/>
      <protection locked="0"/>
    </xf>
    <xf numFmtId="3" fontId="14" fillId="35" borderId="98" xfId="33" applyNumberFormat="1" applyFont="1" applyFill="1" applyBorder="1" applyAlignment="1" applyProtection="1">
      <alignment horizontal="right" vertical="center"/>
      <protection locked="0"/>
    </xf>
    <xf numFmtId="3" fontId="14" fillId="35" borderId="99" xfId="33" applyNumberFormat="1" applyFont="1" applyFill="1" applyBorder="1" applyAlignment="1" applyProtection="1">
      <alignment horizontal="right" vertical="center"/>
      <protection locked="0"/>
    </xf>
    <xf numFmtId="3" fontId="14" fillId="35" borderId="57" xfId="33" applyNumberFormat="1" applyFont="1" applyFill="1" applyBorder="1" applyAlignment="1" applyProtection="1">
      <alignment horizontal="right" vertical="center"/>
      <protection locked="0"/>
    </xf>
    <xf numFmtId="3" fontId="14" fillId="35" borderId="100" xfId="33" applyNumberFormat="1" applyFont="1" applyFill="1" applyBorder="1" applyAlignment="1" applyProtection="1">
      <alignment horizontal="right" vertical="center"/>
      <protection locked="0"/>
    </xf>
    <xf numFmtId="3" fontId="14" fillId="35" borderId="101" xfId="33" applyNumberFormat="1" applyFont="1" applyFill="1" applyBorder="1" applyAlignment="1" applyProtection="1">
      <alignment horizontal="right" vertical="center"/>
      <protection locked="0"/>
    </xf>
    <xf numFmtId="3" fontId="14" fillId="35" borderId="27" xfId="33" applyNumberFormat="1" applyFont="1" applyFill="1" applyBorder="1" applyAlignment="1" applyProtection="1">
      <alignment horizontal="right" vertical="center"/>
      <protection locked="0"/>
    </xf>
    <xf numFmtId="3" fontId="14" fillId="35" borderId="26" xfId="33" applyNumberFormat="1" applyFont="1" applyFill="1" applyBorder="1" applyAlignment="1" applyProtection="1">
      <alignment horizontal="right" vertical="center"/>
      <protection locked="0"/>
    </xf>
    <xf numFmtId="3" fontId="14" fillId="35" borderId="75" xfId="33" applyNumberFormat="1" applyFont="1" applyFill="1" applyBorder="1" applyAlignment="1" applyProtection="1">
      <alignment horizontal="right" vertical="center"/>
      <protection locked="0"/>
    </xf>
    <xf numFmtId="3" fontId="14" fillId="35" borderId="76" xfId="33" applyNumberFormat="1" applyFont="1" applyFill="1" applyBorder="1" applyAlignment="1" applyProtection="1">
      <alignment horizontal="right" vertical="center"/>
      <protection locked="0"/>
    </xf>
    <xf numFmtId="3" fontId="14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14" fillId="35" borderId="0" xfId="33" applyNumberFormat="1" applyFont="1" applyFill="1" applyBorder="1" applyAlignment="1">
      <alignment vertical="center"/>
      <protection/>
    </xf>
    <xf numFmtId="3" fontId="14" fillId="35" borderId="0" xfId="33" applyNumberFormat="1" applyFont="1" applyFill="1" applyBorder="1" applyAlignment="1" applyProtection="1">
      <alignment vertical="center"/>
      <protection/>
    </xf>
    <xf numFmtId="3" fontId="14" fillId="35" borderId="22" xfId="33" applyNumberFormat="1" applyFont="1" applyFill="1" applyBorder="1" applyAlignment="1" applyProtection="1">
      <alignment vertical="center"/>
      <protection/>
    </xf>
    <xf numFmtId="3" fontId="14" fillId="35" borderId="60" xfId="33" applyNumberFormat="1" applyFont="1" applyFill="1" applyBorder="1" applyAlignment="1">
      <alignment vertical="center"/>
      <protection/>
    </xf>
    <xf numFmtId="3" fontId="14" fillId="35" borderId="60" xfId="33" applyNumberFormat="1" applyFont="1" applyFill="1" applyBorder="1" applyAlignment="1" applyProtection="1">
      <alignment vertical="center"/>
      <protection/>
    </xf>
    <xf numFmtId="3" fontId="14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14" fillId="35" borderId="92" xfId="33" applyNumberFormat="1" applyFont="1" applyFill="1" applyBorder="1" applyAlignment="1" applyProtection="1">
      <alignment horizontal="right" vertical="center"/>
      <protection/>
    </xf>
    <xf numFmtId="3" fontId="14" fillId="35" borderId="52" xfId="33" applyNumberFormat="1" applyFont="1" applyFill="1" applyBorder="1" applyAlignment="1" applyProtection="1">
      <alignment horizontal="right" vertical="center"/>
      <protection/>
    </xf>
    <xf numFmtId="3" fontId="14" fillId="35" borderId="93" xfId="33" applyNumberFormat="1" applyFont="1" applyFill="1" applyBorder="1" applyAlignment="1" applyProtection="1">
      <alignment horizontal="right" vertical="center"/>
      <protection/>
    </xf>
    <xf numFmtId="3" fontId="14" fillId="35" borderId="99" xfId="33" applyNumberFormat="1" applyFont="1" applyFill="1" applyBorder="1" applyAlignment="1" applyProtection="1">
      <alignment horizontal="right" vertical="center"/>
      <protection/>
    </xf>
    <xf numFmtId="3" fontId="14" fillId="35" borderId="57" xfId="33" applyNumberFormat="1" applyFont="1" applyFill="1" applyBorder="1" applyAlignment="1" applyProtection="1">
      <alignment horizontal="right" vertical="center"/>
      <protection/>
    </xf>
    <xf numFmtId="3" fontId="14" fillId="35" borderId="100" xfId="33" applyNumberFormat="1" applyFont="1" applyFill="1" applyBorder="1" applyAlignment="1" applyProtection="1">
      <alignment horizontal="right" vertical="center"/>
      <protection/>
    </xf>
    <xf numFmtId="3" fontId="14" fillId="35" borderId="94" xfId="33" applyNumberFormat="1" applyFont="1" applyFill="1" applyBorder="1" applyAlignment="1" applyProtection="1">
      <alignment horizontal="right" vertical="center"/>
      <protection/>
    </xf>
    <xf numFmtId="3" fontId="14" fillId="35" borderId="54" xfId="33" applyNumberFormat="1" applyFont="1" applyFill="1" applyBorder="1" applyAlignment="1" applyProtection="1">
      <alignment horizontal="right" vertical="center"/>
      <protection/>
    </xf>
    <xf numFmtId="3" fontId="14" fillId="35" borderId="90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/>
    </xf>
    <xf numFmtId="3" fontId="14" fillId="35" borderId="58" xfId="33" applyNumberFormat="1" applyFont="1" applyFill="1" applyBorder="1" applyAlignment="1" applyProtection="1">
      <alignment horizontal="right" vertical="center"/>
      <protection/>
    </xf>
    <xf numFmtId="3" fontId="14" fillId="35" borderId="106" xfId="33" applyNumberFormat="1" applyFont="1" applyFill="1" applyBorder="1" applyAlignment="1" applyProtection="1">
      <alignment horizontal="right" vertical="center"/>
      <protection/>
    </xf>
    <xf numFmtId="3" fontId="14" fillId="35" borderId="97" xfId="33" applyNumberFormat="1" applyFont="1" applyFill="1" applyBorder="1" applyAlignment="1" applyProtection="1">
      <alignment horizontal="right" vertical="center"/>
      <protection/>
    </xf>
    <xf numFmtId="3" fontId="14" fillId="35" borderId="83" xfId="33" applyNumberFormat="1" applyFont="1" applyFill="1" applyBorder="1" applyAlignment="1" applyProtection="1">
      <alignment horizontal="right" vertical="center"/>
      <protection/>
    </xf>
    <xf numFmtId="3" fontId="14" fillId="35" borderId="98" xfId="33" applyNumberFormat="1" applyFont="1" applyFill="1" applyBorder="1" applyAlignment="1" applyProtection="1">
      <alignment horizontal="right" vertical="center"/>
      <protection/>
    </xf>
    <xf numFmtId="3" fontId="14" fillId="35" borderId="95" xfId="33" applyNumberFormat="1" applyFont="1" applyFill="1" applyBorder="1" applyAlignment="1" applyProtection="1">
      <alignment horizontal="right" vertical="center"/>
      <protection/>
    </xf>
    <xf numFmtId="3" fontId="14" fillId="35" borderId="85" xfId="33" applyNumberFormat="1" applyFont="1" applyFill="1" applyBorder="1" applyAlignment="1" applyProtection="1">
      <alignment horizontal="right" vertical="center"/>
      <protection/>
    </xf>
    <xf numFmtId="3" fontId="14" fillId="35" borderId="96" xfId="33" applyNumberFormat="1" applyFont="1" applyFill="1" applyBorder="1" applyAlignment="1" applyProtection="1">
      <alignment horizontal="right" vertical="center"/>
      <protection/>
    </xf>
    <xf numFmtId="3" fontId="14" fillId="35" borderId="107" xfId="33" applyNumberFormat="1" applyFont="1" applyFill="1" applyBorder="1" applyAlignment="1" applyProtection="1">
      <alignment horizontal="right" vertical="center"/>
      <protection/>
    </xf>
    <xf numFmtId="3" fontId="14" fillId="35" borderId="68" xfId="33" applyNumberFormat="1" applyFont="1" applyFill="1" applyBorder="1" applyAlignment="1" applyProtection="1">
      <alignment horizontal="right" vertical="center"/>
      <protection/>
    </xf>
    <xf numFmtId="3" fontId="14" fillId="35" borderId="108" xfId="33" applyNumberFormat="1" applyFont="1" applyFill="1" applyBorder="1" applyAlignment="1" applyProtection="1">
      <alignment horizontal="right"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/>
    </xf>
    <xf numFmtId="3" fontId="14" fillId="35" borderId="67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/>
    </xf>
    <xf numFmtId="3" fontId="14" fillId="35" borderId="109" xfId="33" applyNumberFormat="1" applyFont="1" applyFill="1" applyBorder="1" applyAlignment="1" applyProtection="1">
      <alignment horizontal="right" vertical="center"/>
      <protection/>
    </xf>
    <xf numFmtId="3" fontId="14" fillId="35" borderId="110" xfId="33" applyNumberFormat="1" applyFont="1" applyFill="1" applyBorder="1" applyAlignment="1" applyProtection="1">
      <alignment horizontal="right" vertical="center"/>
      <protection/>
    </xf>
    <xf numFmtId="3" fontId="14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14" fillId="35" borderId="105" xfId="33" applyNumberFormat="1" applyFont="1" applyFill="1" applyBorder="1" applyAlignment="1" applyProtection="1">
      <alignment horizontal="right" vertical="center"/>
      <protection locked="0"/>
    </xf>
    <xf numFmtId="3" fontId="14" fillId="35" borderId="58" xfId="33" applyNumberFormat="1" applyFont="1" applyFill="1" applyBorder="1" applyAlignment="1" applyProtection="1">
      <alignment horizontal="right" vertical="center"/>
      <protection locked="0"/>
    </xf>
    <xf numFmtId="3" fontId="14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14" fillId="45" borderId="112" xfId="33" applyNumberFormat="1" applyFont="1" applyFill="1" applyBorder="1" applyAlignment="1" applyProtection="1">
      <alignment horizontal="right" vertical="center"/>
      <protection/>
    </xf>
    <xf numFmtId="3" fontId="14" fillId="45" borderId="113" xfId="33" applyNumberFormat="1" applyFont="1" applyFill="1" applyBorder="1" applyAlignment="1" applyProtection="1">
      <alignment horizontal="right" vertical="center"/>
      <protection/>
    </xf>
    <xf numFmtId="3" fontId="14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5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5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14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14" fillId="35" borderId="127" xfId="33" applyNumberFormat="1" applyFont="1" applyFill="1" applyBorder="1" applyAlignment="1" applyProtection="1">
      <alignment horizontal="right" vertical="center"/>
      <protection locked="0"/>
    </xf>
    <xf numFmtId="3" fontId="14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14" fillId="35" borderId="91" xfId="33" applyNumberFormat="1" applyFont="1" applyFill="1" applyBorder="1" applyAlignment="1" applyProtection="1">
      <alignment horizontal="right" vertical="center"/>
      <protection locked="0"/>
    </xf>
    <xf numFmtId="0" fontId="15" fillId="35" borderId="84" xfId="38" applyFont="1" applyFill="1" applyBorder="1" applyAlignment="1">
      <alignment horizontal="left" vertical="center" wrapText="1"/>
      <protection/>
    </xf>
    <xf numFmtId="0" fontId="15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5" fillId="35" borderId="53" xfId="38" applyFont="1" applyFill="1" applyBorder="1" applyAlignment="1">
      <alignment horizontal="left" wrapText="1"/>
      <protection/>
    </xf>
    <xf numFmtId="0" fontId="15" fillId="35" borderId="86" xfId="38" applyFont="1" applyFill="1" applyBorder="1" applyAlignment="1">
      <alignment horizontal="left" wrapText="1"/>
      <protection/>
    </xf>
    <xf numFmtId="0" fontId="15" fillId="35" borderId="84" xfId="38" applyFont="1" applyFill="1" applyBorder="1" applyAlignment="1">
      <alignment horizontal="left" wrapText="1"/>
      <protection/>
    </xf>
    <xf numFmtId="0" fontId="15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14" fillId="35" borderId="129" xfId="33" applyNumberFormat="1" applyFont="1" applyFill="1" applyBorder="1" applyAlignment="1" applyProtection="1">
      <alignment horizontal="right" vertical="center"/>
      <protection locked="0"/>
    </xf>
    <xf numFmtId="3" fontId="14" fillId="35" borderId="125" xfId="33" applyNumberFormat="1" applyFont="1" applyFill="1" applyBorder="1" applyAlignment="1" applyProtection="1">
      <alignment horizontal="right" vertical="center"/>
      <protection locked="0"/>
    </xf>
    <xf numFmtId="3" fontId="14" fillId="35" borderId="107" xfId="33" applyNumberFormat="1" applyFont="1" applyFill="1" applyBorder="1" applyAlignment="1" applyProtection="1">
      <alignment horizontal="right" vertical="center"/>
      <protection locked="0"/>
    </xf>
    <xf numFmtId="3" fontId="14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14" fillId="35" borderId="89" xfId="33" applyNumberFormat="1" applyFont="1" applyFill="1" applyBorder="1" applyAlignment="1" applyProtection="1">
      <alignment horizontal="right" vertical="center"/>
      <protection locked="0"/>
    </xf>
    <xf numFmtId="3" fontId="14" fillId="35" borderId="67" xfId="33" applyNumberFormat="1" applyFont="1" applyFill="1" applyBorder="1" applyAlignment="1" applyProtection="1">
      <alignment horizontal="right" vertical="center"/>
      <protection locked="0"/>
    </xf>
    <xf numFmtId="3" fontId="14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5" fillId="35" borderId="55" xfId="38" applyFont="1" applyFill="1" applyBorder="1" applyAlignment="1">
      <alignment horizontal="left" vertical="center" wrapText="1"/>
      <protection/>
    </xf>
    <xf numFmtId="0" fontId="15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5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35" borderId="0" xfId="33" applyFont="1" applyFill="1" applyBorder="1" applyAlignment="1" applyProtection="1">
      <alignment vertical="center"/>
      <protection/>
    </xf>
    <xf numFmtId="0" fontId="15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14" fillId="35" borderId="53" xfId="33" applyFont="1" applyFill="1" applyBorder="1" applyAlignment="1" applyProtection="1">
      <alignment vertical="center" wrapText="1"/>
      <protection/>
    </xf>
    <xf numFmtId="0" fontId="14" fillId="35" borderId="55" xfId="33" applyFont="1" applyFill="1" applyBorder="1" applyAlignment="1" applyProtection="1">
      <alignment vertical="center" wrapText="1"/>
      <protection/>
    </xf>
    <xf numFmtId="0" fontId="14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14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14" fillId="35" borderId="110" xfId="33" applyNumberFormat="1" applyFont="1" applyFill="1" applyBorder="1" applyAlignment="1" applyProtection="1">
      <alignment horizontal="right" vertical="center"/>
      <protection locked="0"/>
    </xf>
    <xf numFmtId="3" fontId="14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14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58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59" xfId="38" applyFont="1" applyFill="1" applyBorder="1" applyAlignment="1" quotePrefix="1">
      <alignment horizontal="left" vertical="center"/>
      <protection/>
    </xf>
    <xf numFmtId="0" fontId="42" fillId="38" borderId="160" xfId="38" applyFont="1" applyFill="1" applyBorder="1" applyAlignment="1" quotePrefix="1">
      <alignment horizontal="left" vertical="center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42" fillId="38" borderId="25" xfId="38" applyFont="1" applyFill="1" applyBorder="1" applyAlignment="1">
      <alignment vertical="center" wrapText="1"/>
      <protection/>
    </xf>
    <xf numFmtId="0" fontId="52" fillId="38" borderId="158" xfId="34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1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0" fontId="31" fillId="0" borderId="11" xfId="34" applyFont="1" applyBorder="1" applyAlignment="1" quotePrefix="1">
      <alignment horizontal="center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58" xfId="34" applyFont="1" applyFill="1" applyBorder="1" applyAlignment="1">
      <alignment horizontal="left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3" xfId="34" applyFont="1" applyFill="1" applyBorder="1" applyAlignment="1" applyProtection="1">
      <alignment vertical="center" wrapText="1"/>
      <protection/>
    </xf>
    <xf numFmtId="0" fontId="57" fillId="38" borderId="164" xfId="34" applyFont="1" applyFill="1" applyBorder="1" applyAlignment="1" applyProtection="1">
      <alignment vertical="center" wrapText="1"/>
      <protection/>
    </xf>
    <xf numFmtId="0" fontId="55" fillId="38" borderId="165" xfId="38" applyFont="1" applyFill="1" applyBorder="1" applyAlignment="1" applyProtection="1">
      <alignment horizontal="left" vertical="center"/>
      <protection/>
    </xf>
    <xf numFmtId="0" fontId="55" fillId="38" borderId="160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vertical="center" wrapText="1"/>
      <protection/>
    </xf>
    <xf numFmtId="0" fontId="31" fillId="0" borderId="11" xfId="34" applyFont="1" applyBorder="1" applyAlignment="1">
      <alignment horizontal="left"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6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5" fillId="35" borderId="70" xfId="33" applyFont="1" applyFill="1" applyBorder="1" applyAlignment="1" applyProtection="1">
      <alignment horizontal="center" vertical="center"/>
      <protection/>
    </xf>
    <xf numFmtId="0" fontId="15" fillId="35" borderId="167" xfId="33" applyFont="1" applyFill="1" applyBorder="1" applyAlignment="1" applyProtection="1">
      <alignment horizontal="center"/>
      <protection/>
    </xf>
    <xf numFmtId="0" fontId="15" fillId="35" borderId="79" xfId="33" applyFont="1" applyFill="1" applyBorder="1" applyAlignment="1" applyProtection="1">
      <alignment horizontal="center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5">
      <selection activeCell="F45" sqref="F45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42338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1521</v>
      </c>
      <c r="F20" s="1205" t="s">
        <v>1522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1523</v>
      </c>
      <c r="D22" s="919"/>
      <c r="E22" s="920">
        <f aca="true" t="shared" si="0" ref="E22:J22">+E23+E25+E36+E37</f>
        <v>10000000</v>
      </c>
      <c r="F22" s="920">
        <f t="shared" si="0"/>
        <v>9669085</v>
      </c>
      <c r="G22" s="1017">
        <f t="shared" si="0"/>
        <v>9669085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90476</v>
      </c>
      <c r="G23" s="1020">
        <f>OTCHET!G22+OTCHET!G28+OTCHET!G33+OTCHET!G39+OTCHET!G44+OTCHET!G49+OTCHET!G55+OTCHET!G58+OTCHET!G61+OTCHET!G62+OTCHET!G69+OTCHET!G70+OTCHET!G71</f>
        <v>90476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9578609</v>
      </c>
      <c r="G25" s="1026">
        <f aca="true" t="shared" si="2" ref="G25:M25">+G26+G30+G31+G32+G33</f>
        <v>9578609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9558305</v>
      </c>
      <c r="G26" s="1029">
        <f>OTCHET!G72</f>
        <v>9558305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20304</v>
      </c>
      <c r="G31" s="1044">
        <f>OTCHET!G105</f>
        <v>20304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1054840</v>
      </c>
      <c r="G38" s="1017">
        <f t="shared" si="3"/>
        <v>1046127</v>
      </c>
      <c r="H38" s="1018">
        <f t="shared" si="3"/>
        <v>0</v>
      </c>
      <c r="I38" s="1018">
        <f t="shared" si="3"/>
        <v>1274</v>
      </c>
      <c r="J38" s="1019">
        <f t="shared" si="3"/>
        <v>7439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30370</v>
      </c>
      <c r="G40" s="1044">
        <f>OTCHET!G185</f>
        <v>26047</v>
      </c>
      <c r="H40" s="1045">
        <f>OTCHET!H185</f>
        <v>0</v>
      </c>
      <c r="I40" s="1045">
        <f>OTCHET!I185</f>
        <v>0</v>
      </c>
      <c r="J40" s="1046">
        <f>OTCHET!J185</f>
        <v>4323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3116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3116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149451</v>
      </c>
      <c r="G42" s="1044">
        <f>+OTCHET!G198+OTCHET!G216+OTCHET!G263</f>
        <v>148177</v>
      </c>
      <c r="H42" s="1045">
        <f>+OTCHET!H198+OTCHET!H216+OTCHET!H263</f>
        <v>0</v>
      </c>
      <c r="I42" s="1045">
        <f>+OTCHET!I198+OTCHET!I216+OTCHET!I263</f>
        <v>1274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871903</v>
      </c>
      <c r="G45" s="1062">
        <f>+OTCHET!G247+OTCHET!G248+OTCHET!G249+OTCHET!G250</f>
        <v>871903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1525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1970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1970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1526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1970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1970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8616215</v>
      </c>
      <c r="G62" s="1092">
        <f t="shared" si="5"/>
        <v>8622958</v>
      </c>
      <c r="H62" s="1093">
        <f t="shared" si="5"/>
        <v>0</v>
      </c>
      <c r="I62" s="1093">
        <f t="shared" si="5"/>
        <v>-1274</v>
      </c>
      <c r="J62" s="1094">
        <f t="shared" si="5"/>
        <v>-5469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-8616215</v>
      </c>
      <c r="G64" s="1095">
        <f aca="true" t="shared" si="7" ref="G64:L64">SUM(+G66+G74+G75+G82+G83+G84+G87+G88+G89+G90+G91+G92+G93)</f>
        <v>-8622958</v>
      </c>
      <c r="H64" s="1096">
        <f>SUM(+H66+H74+H75+H82+H83+H84+H87+H88+H89+H90+H91+H92+H93)</f>
        <v>0</v>
      </c>
      <c r="I64" s="1096">
        <f>SUM(+I66+I74+I75+I82+I83+I84+I87+I88+I89+I90+I91+I92+I93)</f>
        <v>1274</v>
      </c>
      <c r="J64" s="1097">
        <f>SUM(+J66+J74+J75+J82+J83+J84+J87+J88+J89+J90+J91+J92+J93)</f>
        <v>5469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-7715970</v>
      </c>
      <c r="G83" s="1080">
        <f>OTCHET!G524</f>
        <v>-7715970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4617</v>
      </c>
      <c r="G84" s="1083">
        <f aca="true" t="shared" si="10" ref="G84:M84">+G85+G86</f>
        <v>4617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1528</v>
      </c>
      <c r="D86" s="977"/>
      <c r="E86" s="910">
        <f>+OTCHET!E509+OTCHET!E512+OTCHET!E532</f>
        <v>0</v>
      </c>
      <c r="F86" s="910">
        <f t="shared" si="1"/>
        <v>4617</v>
      </c>
      <c r="G86" s="1056">
        <f>+OTCHET!G509+OTCHET!G512+OTCHET!G532</f>
        <v>4617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-7140</v>
      </c>
      <c r="H87" s="1078">
        <f>OTCHET!H519</f>
        <v>0</v>
      </c>
      <c r="I87" s="1078">
        <f>OTCHET!I519</f>
        <v>0</v>
      </c>
      <c r="J87" s="1079">
        <f>OTCHET!J519</f>
        <v>5469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-15924</v>
      </c>
      <c r="G89" s="1044">
        <f>+OTCHET!G561+OTCHET!G562+OTCHET!G563+OTCHET!G564+OTCHET!G565+OTCHET!G566+OTCHET!G567</f>
        <v>-15198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-726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-3810928</v>
      </c>
      <c r="G92" s="1044">
        <f>+OTCHET!G577+OTCHET!G578</f>
        <v>-3810928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09.12.2015г.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1519</v>
      </c>
      <c r="I1" s="44" t="s">
        <v>1519</v>
      </c>
      <c r="J1" s="44" t="s">
        <v>1519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617" t="str">
        <f>OTCHET!B7</f>
        <v>ОТЧЕТНИ ДАННИ ПО ЕБК ЗА ИЗПЪЛНЕНИЕТО НА БЮДЖЕТА</v>
      </c>
      <c r="C7" s="1618"/>
      <c r="D7" s="1618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619">
        <f>OTCHET!B9</f>
        <v>0</v>
      </c>
      <c r="C9" s="1620"/>
      <c r="D9" s="1620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19" t="str">
        <f>OTCHET!B12</f>
        <v>Национален осигрителен инститт - фонд "Гарантирани вземания на работници и служители"</v>
      </c>
      <c r="C12" s="1620"/>
      <c r="D12" s="1620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627" t="s">
        <v>288</v>
      </c>
      <c r="D19" s="1628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9" t="s">
        <v>598</v>
      </c>
      <c r="D20" s="1630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707" t="s">
        <v>292</v>
      </c>
      <c r="D21" s="1668"/>
      <c r="E21" s="17" t="s">
        <v>1521</v>
      </c>
      <c r="F21" s="17" t="s">
        <v>1522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621" t="s">
        <v>293</v>
      </c>
      <c r="D22" s="1622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3" t="s">
        <v>297</v>
      </c>
      <c r="D23" s="1624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302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3" t="s">
        <v>27</v>
      </c>
      <c r="D25" s="1624"/>
      <c r="E25" s="186">
        <f>OTCHET!$E39</f>
        <v>0</v>
      </c>
      <c r="F25" s="186">
        <f>OTCHET!$F39</f>
        <v>90476</v>
      </c>
      <c r="G25" s="72">
        <f>OTCHET!$G39</f>
        <v>90476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23" t="s">
        <v>310</v>
      </c>
      <c r="D26" s="1624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3" t="s">
        <v>599</v>
      </c>
      <c r="D27" s="1624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3" t="s">
        <v>321</v>
      </c>
      <c r="D28" s="1624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3" t="s">
        <v>324</v>
      </c>
      <c r="D29" s="1624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3" t="s">
        <v>327</v>
      </c>
      <c r="D30" s="1624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3" t="s">
        <v>328</v>
      </c>
      <c r="D31" s="1624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3" t="s">
        <v>335</v>
      </c>
      <c r="D32" s="1624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3" t="s">
        <v>336</v>
      </c>
      <c r="D33" s="1624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3" t="s">
        <v>337</v>
      </c>
      <c r="D34" s="1624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3" t="s">
        <v>338</v>
      </c>
      <c r="D35" s="1624"/>
      <c r="E35" s="186">
        <f>OTCHET!$E72</f>
        <v>10000000</v>
      </c>
      <c r="F35" s="186">
        <f>OTCHET!$F72</f>
        <v>9558305</v>
      </c>
      <c r="G35" s="72">
        <f>OTCHET!$G72</f>
        <v>9558305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353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1608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3" t="s">
        <v>1609</v>
      </c>
      <c r="D38" s="1624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3" t="s">
        <v>370</v>
      </c>
      <c r="D39" s="1624"/>
      <c r="E39" s="186">
        <f>OTCHET!$E105</f>
        <v>0</v>
      </c>
      <c r="F39" s="186">
        <f>OTCHET!$F105</f>
        <v>20304</v>
      </c>
      <c r="G39" s="72">
        <f>OTCHET!$G105</f>
        <v>20304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3" t="s">
        <v>373</v>
      </c>
      <c r="D40" s="1624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23" t="s">
        <v>378</v>
      </c>
      <c r="D41" s="1624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3" t="s">
        <v>1788</v>
      </c>
      <c r="D43" s="1624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3" t="s">
        <v>1789</v>
      </c>
      <c r="D44" s="1624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1790</v>
      </c>
      <c r="C45" s="1623" t="s">
        <v>1140</v>
      </c>
      <c r="D45" s="1624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3" t="s">
        <v>1143</v>
      </c>
      <c r="D46" s="1624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3" t="s">
        <v>1925</v>
      </c>
      <c r="D47" s="1624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40" t="s">
        <v>78</v>
      </c>
      <c r="D48" s="164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1792</v>
      </c>
      <c r="E49" s="87">
        <f>OTCHET!$E164</f>
        <v>10000000</v>
      </c>
      <c r="F49" s="87">
        <f>OTCHET!$F164</f>
        <v>9669085</v>
      </c>
      <c r="G49" s="87">
        <f>OTCHET!$G164</f>
        <v>9669085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2" t="str">
        <f>$B$7</f>
        <v>ОТЧЕТНИ ДАННИ ПО ЕБК ЗА ИЗПЪЛНЕНИЕТО НА БЮДЖЕТА</v>
      </c>
      <c r="C54" s="1643"/>
      <c r="D54" s="164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5">
        <f>$B$9</f>
        <v>0</v>
      </c>
      <c r="C56" s="1636"/>
      <c r="D56" s="1636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5" t="str">
        <f>$B$12</f>
        <v>Национален осигрителен инститт - фонд "Гарантирани вземания на работници и служители"</v>
      </c>
      <c r="C59" s="1636"/>
      <c r="D59" s="1636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49" t="s">
        <v>1053</v>
      </c>
      <c r="D63" s="1650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37" t="s">
        <v>38</v>
      </c>
      <c r="M63" s="1637" t="s">
        <v>39</v>
      </c>
      <c r="N63" s="1637" t="s">
        <v>40</v>
      </c>
      <c r="O63" s="1637" t="s">
        <v>41</v>
      </c>
    </row>
    <row r="64" spans="2:15" s="60" customFormat="1" ht="49.5" customHeight="1" thickBot="1">
      <c r="B64" s="101" t="s">
        <v>1070</v>
      </c>
      <c r="C64" s="1629" t="s">
        <v>600</v>
      </c>
      <c r="D64" s="1646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638"/>
      <c r="M64" s="1638"/>
      <c r="N64" s="1644"/>
      <c r="O64" s="1644"/>
    </row>
    <row r="65" spans="2:15" s="60" customFormat="1" ht="21.75" thickBot="1">
      <c r="B65" s="102"/>
      <c r="C65" s="1647" t="s">
        <v>1794</v>
      </c>
      <c r="D65" s="1648"/>
      <c r="E65" s="17" t="s">
        <v>1521</v>
      </c>
      <c r="F65" s="17" t="s">
        <v>1522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639"/>
      <c r="M65" s="1639"/>
      <c r="N65" s="1645"/>
      <c r="O65" s="1645"/>
    </row>
    <row r="66" spans="1:15" s="70" customFormat="1" ht="34.5" customHeight="1">
      <c r="A66" s="77">
        <v>5</v>
      </c>
      <c r="B66" s="68">
        <v>100</v>
      </c>
      <c r="C66" s="1653" t="s">
        <v>1795</v>
      </c>
      <c r="D66" s="1654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1798</v>
      </c>
      <c r="D67" s="1632"/>
      <c r="E67" s="186">
        <f>OTCHET!$E185</f>
        <v>36800</v>
      </c>
      <c r="F67" s="186">
        <f>OTCHET!$F185</f>
        <v>30370</v>
      </c>
      <c r="G67" s="72">
        <f>OTCHET!$G185</f>
        <v>26047</v>
      </c>
      <c r="H67" s="72">
        <f>OTCHET!$H185</f>
        <v>0</v>
      </c>
      <c r="I67" s="72">
        <f>OTCHET!$I185</f>
        <v>0</v>
      </c>
      <c r="J67" s="72">
        <f>OTCHET!$J185</f>
        <v>4323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3" t="s">
        <v>446</v>
      </c>
      <c r="D68" s="1624"/>
      <c r="E68" s="186">
        <f>OTCHET!$E191</f>
        <v>236700</v>
      </c>
      <c r="F68" s="186">
        <f>OTCHET!$F191</f>
        <v>3116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3116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452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453</v>
      </c>
      <c r="D70" s="1632"/>
      <c r="E70" s="186">
        <f>OTCHET!$E198</f>
        <v>175200</v>
      </c>
      <c r="F70" s="186">
        <f>OTCHET!$F198</f>
        <v>149451</v>
      </c>
      <c r="G70" s="72">
        <f>OTCHET!$G198</f>
        <v>148177</v>
      </c>
      <c r="H70" s="72">
        <f>OTCHET!$H198</f>
        <v>0</v>
      </c>
      <c r="I70" s="72">
        <f>OTCHET!$I198</f>
        <v>1274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86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638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472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474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33" t="s">
        <v>475</v>
      </c>
      <c r="D75" s="1634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33" t="s">
        <v>476</v>
      </c>
      <c r="D76" s="1634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33" t="s">
        <v>477</v>
      </c>
      <c r="D77" s="1634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478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491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492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493</v>
      </c>
      <c r="D82" s="165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494</v>
      </c>
      <c r="D83" s="1652"/>
      <c r="E83" s="186">
        <f>OTCHET!$E250</f>
        <v>1255200</v>
      </c>
      <c r="F83" s="186">
        <f>OTCHET!$F250</f>
        <v>871903</v>
      </c>
      <c r="G83" s="72">
        <f>OTCHET!$G250</f>
        <v>871903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501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505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568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33" t="s">
        <v>506</v>
      </c>
      <c r="D87" s="1634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90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5" t="s">
        <v>507</v>
      </c>
      <c r="D89" s="166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5" t="s">
        <v>508</v>
      </c>
      <c r="D90" s="166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5" t="s">
        <v>1411</v>
      </c>
      <c r="D91" s="166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5" t="s">
        <v>524</v>
      </c>
      <c r="D92" s="166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525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530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58" t="s">
        <v>534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535</v>
      </c>
      <c r="D96" s="1660"/>
      <c r="E96" s="87">
        <f>OTCHET!$E293</f>
        <v>1729300</v>
      </c>
      <c r="F96" s="87">
        <f>OTCHET!$F293</f>
        <v>1054840</v>
      </c>
      <c r="G96" s="87">
        <f>OTCHET!$G293</f>
        <v>1046127</v>
      </c>
      <c r="H96" s="87">
        <f>OTCHET!$H293</f>
        <v>0</v>
      </c>
      <c r="I96" s="87">
        <f>OTCHET!$I293</f>
        <v>1274</v>
      </c>
      <c r="J96" s="87">
        <f>OTCHET!$J293</f>
        <v>7439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2" t="str">
        <f>$B$7</f>
        <v>ОТЧЕТНИ ДАННИ ПО ЕБК ЗА ИЗПЪЛНЕНИЕТО НА БЮДЖЕТА</v>
      </c>
      <c r="C99" s="1643"/>
      <c r="D99" s="164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35">
        <f>$B$9</f>
        <v>0</v>
      </c>
      <c r="C101" s="1636"/>
      <c r="D101" s="1636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5" t="str">
        <f>$B$12</f>
        <v>Национален осигрителен инститт - фонд "Гарантирани вземания на работници и служители"</v>
      </c>
      <c r="C104" s="1636"/>
      <c r="D104" s="1636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61" t="s">
        <v>9</v>
      </c>
      <c r="D108" s="166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63" t="s">
        <v>600</v>
      </c>
      <c r="D109" s="166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67" t="s">
        <v>1506</v>
      </c>
      <c r="D110" s="1668"/>
      <c r="E110" s="17" t="s">
        <v>1521</v>
      </c>
      <c r="F110" s="17" t="s">
        <v>1522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69" t="s">
        <v>94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3" t="s">
        <v>105</v>
      </c>
      <c r="D113" s="1624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683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512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513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06" t="s">
        <v>515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9" t="s">
        <v>516</v>
      </c>
      <c r="D118" s="1634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7" t="s">
        <v>517</v>
      </c>
      <c r="D119" s="167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9" t="s">
        <v>1510</v>
      </c>
      <c r="D121" s="1634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9" t="s">
        <v>572</v>
      </c>
      <c r="D122" s="1634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0" t="s">
        <v>520</v>
      </c>
      <c r="D123" s="1681"/>
      <c r="E123" s="195">
        <f>OTCHET!$E400</f>
        <v>0</v>
      </c>
      <c r="F123" s="196">
        <f>OTCHET!$F400</f>
        <v>1970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1970</v>
      </c>
      <c r="K123" s="178">
        <f t="shared" si="2"/>
        <v>1</v>
      </c>
    </row>
    <row r="124" spans="1:11" ht="21.75" thickBot="1">
      <c r="A124" s="84">
        <v>260</v>
      </c>
      <c r="B124" s="85"/>
      <c r="C124" s="1682" t="s">
        <v>1507</v>
      </c>
      <c r="D124" s="1683"/>
      <c r="E124" s="87">
        <f>OTCHET!$E407</f>
        <v>0</v>
      </c>
      <c r="F124" s="87">
        <f>OTCHET!$F407</f>
        <v>1970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1970</v>
      </c>
      <c r="K124" s="181">
        <v>1</v>
      </c>
    </row>
    <row r="125" spans="1:11" ht="21.75" thickBot="1">
      <c r="A125" s="84">
        <v>261</v>
      </c>
      <c r="B125" s="126"/>
      <c r="C125" s="1667" t="s">
        <v>1508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709" t="s">
        <v>970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971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3" t="s">
        <v>603</v>
      </c>
      <c r="D128" s="1624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521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522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5" t="s">
        <v>1134</v>
      </c>
      <c r="D131" s="167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2" t="s">
        <v>969</v>
      </c>
      <c r="D132" s="168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2" t="str">
        <f>$B$7</f>
        <v>ОТЧЕТНИ ДАННИ ПО ЕБК ЗА ИЗПЪЛНЕНИЕТО НА БЮДЖЕТА</v>
      </c>
      <c r="C136" s="1643"/>
      <c r="D136" s="164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35">
        <f>$B$9</f>
        <v>0</v>
      </c>
      <c r="C138" s="1636"/>
      <c r="D138" s="1636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5" t="str">
        <f>$B$12</f>
        <v>Национален осигрителен инститт - фонд "Гарантирани вземания на работници и служители"</v>
      </c>
      <c r="C141" s="1636"/>
      <c r="D141" s="1636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1521</v>
      </c>
      <c r="F147" s="17" t="s">
        <v>1522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8616215</v>
      </c>
      <c r="G148" s="148">
        <f t="shared" si="3"/>
        <v>8622958</v>
      </c>
      <c r="H148" s="148">
        <f t="shared" si="3"/>
        <v>0</v>
      </c>
      <c r="I148" s="148">
        <f t="shared" si="3"/>
        <v>-1274</v>
      </c>
      <c r="J148" s="148">
        <f t="shared" si="3"/>
        <v>-5469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2" t="str">
        <f>$B$7</f>
        <v>ОТЧЕТНИ ДАННИ ПО ЕБК ЗА ИЗПЪЛНЕНИЕТО НА БЮДЖЕТА</v>
      </c>
      <c r="C152" s="1643"/>
      <c r="D152" s="164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35">
        <f>$B$9</f>
        <v>0</v>
      </c>
      <c r="C154" s="1636"/>
      <c r="D154" s="1636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5" t="str">
        <f>$B$12</f>
        <v>Национален осигрителен инститт - фонд "Гарантирани вземания на работници и служители"</v>
      </c>
      <c r="C157" s="1636"/>
      <c r="D157" s="1636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61" t="s">
        <v>565</v>
      </c>
      <c r="D161" s="1630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9" t="s">
        <v>600</v>
      </c>
      <c r="D162" s="1628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707" t="s">
        <v>566</v>
      </c>
      <c r="D163" s="1668"/>
      <c r="E163" s="17" t="s">
        <v>1521</v>
      </c>
      <c r="F163" s="17" t="s">
        <v>1522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74" t="s">
        <v>973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976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979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33" t="s">
        <v>982</v>
      </c>
      <c r="D167" s="1634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4" t="s">
        <v>989</v>
      </c>
      <c r="D168" s="1685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604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605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1295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3" t="s">
        <v>606</v>
      </c>
      <c r="D172" s="1624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1304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1308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1527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11</v>
      </c>
      <c r="D176" s="1655"/>
      <c r="E176" s="193">
        <f>OTCHET!$E512</f>
        <v>0</v>
      </c>
      <c r="F176" s="194">
        <f>OTCHET!$F512</f>
        <v>4616</v>
      </c>
      <c r="G176" s="123">
        <f>OTCHET!$G512</f>
        <v>4616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9" t="s">
        <v>687</v>
      </c>
      <c r="D177" s="1634"/>
      <c r="E177" s="193">
        <f>OTCHET!$E519</f>
        <v>0</v>
      </c>
      <c r="F177" s="194">
        <f>OTCHET!$F519</f>
        <v>-1671</v>
      </c>
      <c r="G177" s="123">
        <f>OTCHET!$G519</f>
        <v>-7140</v>
      </c>
      <c r="H177" s="123">
        <f>OTCHET!$H519</f>
        <v>0</v>
      </c>
      <c r="I177" s="123">
        <f>OTCHET!$I519</f>
        <v>0</v>
      </c>
      <c r="J177" s="123">
        <f>OTCHET!$J519</f>
        <v>5469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1316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9" t="s">
        <v>12</v>
      </c>
      <c r="D179" s="1706"/>
      <c r="E179" s="193">
        <f>OTCHET!$E524</f>
        <v>-6000000</v>
      </c>
      <c r="F179" s="194">
        <f>OTCHET!$F524</f>
        <v>-7715970</v>
      </c>
      <c r="G179" s="123">
        <f>OTCHET!$G524</f>
        <v>-7715970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6" t="s">
        <v>607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608</v>
      </c>
      <c r="D181" s="1632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86" t="s">
        <v>609</v>
      </c>
      <c r="D182" s="1705"/>
      <c r="E182" s="193">
        <f>OTCHET!$E554</f>
        <v>0</v>
      </c>
      <c r="F182" s="194">
        <f>OTCHET!$F554</f>
        <v>-15924</v>
      </c>
      <c r="G182" s="123">
        <f>OTCHET!$G554</f>
        <v>-15198</v>
      </c>
      <c r="H182" s="123">
        <f>OTCHET!$H554</f>
        <v>0</v>
      </c>
      <c r="I182" s="123">
        <f>OTCHET!$I554</f>
        <v>-726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86" t="s">
        <v>610</v>
      </c>
      <c r="D183" s="1655"/>
      <c r="E183" s="193">
        <f>OTCHET!$E574</f>
        <v>-2270700</v>
      </c>
      <c r="F183" s="194">
        <f>OTCHET!$F574</f>
        <v>-887267</v>
      </c>
      <c r="G183" s="123">
        <f>OTCHET!$G574</f>
        <v>-887267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87" t="s">
        <v>1011</v>
      </c>
      <c r="D184" s="1671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37</v>
      </c>
      <c r="D185" s="1628"/>
      <c r="E185" s="87">
        <f>OTCHET!$E585</f>
        <v>-8270700</v>
      </c>
      <c r="F185" s="87">
        <f>OTCHET!$F585</f>
        <v>-8616215</v>
      </c>
      <c r="G185" s="87">
        <f>OTCHET!$G585</f>
        <v>-8622958</v>
      </c>
      <c r="H185" s="87">
        <f>OTCHET!$H585</f>
        <v>0</v>
      </c>
      <c r="I185" s="87">
        <f>OTCHET!$I585</f>
        <v>1274</v>
      </c>
      <c r="J185" s="87">
        <f>OTCHET!$J585</f>
        <v>5469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2" t="str">
        <f>$B$7</f>
        <v>ОТЧЕТНИ ДАННИ ПО ЕБК ЗА ИЗПЪЛНЕНИЕТО НА БЮДЖЕТА</v>
      </c>
      <c r="C189" s="1643"/>
      <c r="D189" s="164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35">
        <f>$B$9</f>
        <v>0</v>
      </c>
      <c r="C191" s="1636"/>
      <c r="D191" s="1636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5" t="str">
        <f>$B$12</f>
        <v>Национален осигрителен инститт - фонд "Гарантирани вземания на работници и служители"</v>
      </c>
      <c r="C194" s="1636"/>
      <c r="D194" s="1636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90" t="s">
        <v>611</v>
      </c>
      <c r="D198" s="1628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1"/>
      <c r="D199" s="1630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98" t="s">
        <v>613</v>
      </c>
      <c r="D200" s="1699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702" t="s">
        <v>615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702" t="s">
        <v>617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94" t="s">
        <v>619</v>
      </c>
      <c r="D203" s="169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96" t="s">
        <v>621</v>
      </c>
      <c r="D204" s="1697"/>
      <c r="E204" s="202">
        <f>SUMIF(OTCHET!L:L,5,OTCHET!E:E)</f>
        <v>1729300</v>
      </c>
      <c r="F204" s="202">
        <f>SUMIF(OTCHET!L:L,5,OTCHET!F:F)</f>
        <v>1054840</v>
      </c>
      <c r="G204" s="202">
        <f>SUMIF(OTCHET!L:L,5,OTCHET!G:G)</f>
        <v>1046127</v>
      </c>
      <c r="H204" s="202">
        <f>SUMIF(OTCHET!L:L,5,OTCHET!H:H)</f>
        <v>0</v>
      </c>
      <c r="I204" s="202">
        <f>SUMIF(OTCHET!L:L,5,OTCHET!I:I)</f>
        <v>1274</v>
      </c>
      <c r="J204" s="202">
        <f>SUMIF(OTCHET!L:L,5,OTCHET!J:J)</f>
        <v>7439</v>
      </c>
      <c r="K204" s="180">
        <v>1</v>
      </c>
    </row>
    <row r="205" spans="2:11" ht="42" customHeight="1">
      <c r="B205" s="170" t="s">
        <v>622</v>
      </c>
      <c r="C205" s="1704" t="s">
        <v>623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92" t="s">
        <v>625</v>
      </c>
      <c r="D206" s="169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92" t="s">
        <v>627</v>
      </c>
      <c r="D207" s="169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700" t="s">
        <v>629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88" t="s">
        <v>630</v>
      </c>
      <c r="D209" s="1689"/>
      <c r="E209" s="172">
        <f aca="true" t="shared" si="5" ref="E209:J209">SUM(E200:E208)</f>
        <v>1729300</v>
      </c>
      <c r="F209" s="172">
        <f t="shared" si="5"/>
        <v>1054840</v>
      </c>
      <c r="G209" s="172">
        <f t="shared" si="5"/>
        <v>1046127</v>
      </c>
      <c r="H209" s="172">
        <f t="shared" si="5"/>
        <v>0</v>
      </c>
      <c r="I209" s="172">
        <f t="shared" si="5"/>
        <v>1274</v>
      </c>
      <c r="J209" s="172">
        <f t="shared" si="5"/>
        <v>7439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76:D76"/>
    <mergeCell ref="B56:D56"/>
    <mergeCell ref="B59:D59"/>
    <mergeCell ref="L63:L65"/>
    <mergeCell ref="C44:D44"/>
    <mergeCell ref="C45:D45"/>
    <mergeCell ref="C48:D48"/>
    <mergeCell ref="B54:D54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584">
      <selection activeCell="H569" sqref="H569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1932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23" t="str">
        <f>VLOOKUP(E15,SMETKA,2,FALSE)</f>
        <v>ОТЧЕТНИ ДАННИ ПО ЕБК ЗА ИЗПЪЛНЕНИЕТО НА БЮДЖЕТА</v>
      </c>
      <c r="C7" s="1724"/>
      <c r="D7" s="1724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25"/>
      <c r="C9" s="1726"/>
      <c r="D9" s="1727"/>
      <c r="E9" s="1137">
        <v>42005</v>
      </c>
      <c r="F9" s="1138">
        <v>42338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28" t="str">
        <f>VLOOKUP(F12,PRBK,2,FALSE)</f>
        <v>Национален осигрителен инститт - фонд "Гарантирани вземания на работници и служители"</v>
      </c>
      <c r="C12" s="1729"/>
      <c r="D12" s="1730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1521</v>
      </c>
      <c r="F21" s="465" t="s">
        <v>1522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31" t="s">
        <v>293</v>
      </c>
      <c r="D22" s="1732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11" t="s">
        <v>297</v>
      </c>
      <c r="D28" s="1712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11" t="s">
        <v>302</v>
      </c>
      <c r="D33" s="1712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11" t="s">
        <v>27</v>
      </c>
      <c r="D39" s="1712"/>
      <c r="E39" s="380">
        <f aca="true" t="shared" si="3" ref="E39:J39">SUM(E40:E43)</f>
        <v>0</v>
      </c>
      <c r="F39" s="381">
        <f t="shared" si="3"/>
        <v>90476</v>
      </c>
      <c r="G39" s="676">
        <f t="shared" si="3"/>
        <v>90476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90476</v>
      </c>
      <c r="G43" s="618">
        <v>90476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9558305</v>
      </c>
      <c r="G72" s="676">
        <f>SUM(G73:G86)</f>
        <v>9558305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9558305</v>
      </c>
      <c r="G83" s="609">
        <v>9558305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1607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1608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1609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1610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1611</v>
      </c>
      <c r="D93" s="352" t="s">
        <v>1612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1613</v>
      </c>
      <c r="D94" s="352" t="s">
        <v>1614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1615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1616</v>
      </c>
      <c r="D96" s="352" t="s">
        <v>1617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1618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1619</v>
      </c>
      <c r="D98" s="352" t="s">
        <v>1620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1621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20304</v>
      </c>
      <c r="G105" s="676">
        <f>+G106+G107+G108</f>
        <v>20304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1923</v>
      </c>
      <c r="E108" s="689"/>
      <c r="F108" s="690">
        <f>G108+H108+I108+J108</f>
        <v>20304</v>
      </c>
      <c r="G108" s="618">
        <v>20304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1779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1780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1781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1782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1783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1784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1785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1924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1786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1787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1788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1789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1790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1925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1791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9669085</v>
      </c>
      <c r="G164" s="680">
        <f t="shared" si="26"/>
        <v>9669085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1" t="str">
        <f>$B$7</f>
        <v>ОТЧЕТНИ ДАННИ ПО ЕБК ЗА ИЗПЪЛНЕНИЕТО НА БЮДЖЕТА</v>
      </c>
      <c r="C169" s="1742"/>
      <c r="D169" s="174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3">
        <f>$B$9</f>
        <v>0</v>
      </c>
      <c r="C171" s="1744"/>
      <c r="D171" s="1745"/>
      <c r="E171" s="1137">
        <f>$E$9</f>
        <v>42005</v>
      </c>
      <c r="F171" s="1225">
        <f>$F$9</f>
        <v>42338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28" t="str">
        <f>$B$12</f>
        <v>Национален осигрителен инститт - фонд "Гарантирани вземания на работници и служители"</v>
      </c>
      <c r="C174" s="1729"/>
      <c r="D174" s="1730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1793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1794</v>
      </c>
      <c r="E180" s="517" t="s">
        <v>1521</v>
      </c>
      <c r="F180" s="517" t="s">
        <v>1522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13" t="s">
        <v>1795</v>
      </c>
      <c r="D182" s="1714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1796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1797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19" t="s">
        <v>1798</v>
      </c>
      <c r="D185" s="1719"/>
      <c r="E185" s="523">
        <f aca="true" t="shared" si="29" ref="E185:J185">SUMIF($B$595:$B$12264,$B185,E$595:E$12264)</f>
        <v>36800</v>
      </c>
      <c r="F185" s="524">
        <f t="shared" si="29"/>
        <v>30370</v>
      </c>
      <c r="G185" s="639">
        <f t="shared" si="29"/>
        <v>26047</v>
      </c>
      <c r="H185" s="640">
        <f t="shared" si="29"/>
        <v>0</v>
      </c>
      <c r="I185" s="640">
        <f t="shared" si="29"/>
        <v>0</v>
      </c>
      <c r="J185" s="641">
        <f t="shared" si="29"/>
        <v>4323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1799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1800</v>
      </c>
      <c r="E187" s="686">
        <f t="shared" si="30"/>
        <v>36800</v>
      </c>
      <c r="F187" s="694">
        <f t="shared" si="30"/>
        <v>30370</v>
      </c>
      <c r="G187" s="648">
        <f t="shared" si="30"/>
        <v>26047</v>
      </c>
      <c r="H187" s="649">
        <f t="shared" si="30"/>
        <v>0</v>
      </c>
      <c r="I187" s="649">
        <f t="shared" si="30"/>
        <v>0</v>
      </c>
      <c r="J187" s="650">
        <f t="shared" si="30"/>
        <v>4323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46" t="s">
        <v>446</v>
      </c>
      <c r="D191" s="1746"/>
      <c r="E191" s="523">
        <f aca="true" t="shared" si="31" ref="E191:J191">SUMIF($B$595:$B$12264,$B191,E$595:E$12264)</f>
        <v>236700</v>
      </c>
      <c r="F191" s="524">
        <f t="shared" si="31"/>
        <v>3116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3116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1608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1608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1018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1018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490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490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17" t="s">
        <v>452</v>
      </c>
      <c r="D197" s="1718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19" t="s">
        <v>453</v>
      </c>
      <c r="D198" s="1719"/>
      <c r="E198" s="525">
        <f t="shared" si="33"/>
        <v>175200</v>
      </c>
      <c r="F198" s="526">
        <f t="shared" si="33"/>
        <v>149451</v>
      </c>
      <c r="G198" s="639">
        <f t="shared" si="33"/>
        <v>148177</v>
      </c>
      <c r="H198" s="640">
        <f t="shared" si="33"/>
        <v>0</v>
      </c>
      <c r="I198" s="640">
        <f t="shared" si="33"/>
        <v>1274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1314</v>
      </c>
      <c r="G205" s="654">
        <f t="shared" si="34"/>
        <v>40</v>
      </c>
      <c r="H205" s="655">
        <f t="shared" si="34"/>
        <v>0</v>
      </c>
      <c r="I205" s="655">
        <f t="shared" si="34"/>
        <v>1274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3030</v>
      </c>
      <c r="G212" s="660">
        <f t="shared" si="35"/>
        <v>3030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145107</v>
      </c>
      <c r="G215" s="645">
        <f t="shared" si="35"/>
        <v>145107</v>
      </c>
      <c r="H215" s="646">
        <f t="shared" si="35"/>
        <v>0</v>
      </c>
      <c r="I215" s="646">
        <f t="shared" si="35"/>
        <v>0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15" t="s">
        <v>86</v>
      </c>
      <c r="D216" s="1715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15" t="s">
        <v>638</v>
      </c>
      <c r="D220" s="1715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15" t="s">
        <v>472</v>
      </c>
      <c r="D226" s="1715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15" t="s">
        <v>474</v>
      </c>
      <c r="D229" s="1747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16" t="s">
        <v>475</v>
      </c>
      <c r="D230" s="1714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16" t="s">
        <v>476</v>
      </c>
      <c r="D231" s="1714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16" t="s">
        <v>477</v>
      </c>
      <c r="D232" s="1714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15" t="s">
        <v>478</v>
      </c>
      <c r="D233" s="1715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15" t="s">
        <v>491</v>
      </c>
      <c r="D247" s="1715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15" t="s">
        <v>492</v>
      </c>
      <c r="D248" s="1715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15" t="s">
        <v>493</v>
      </c>
      <c r="D249" s="1715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15" t="s">
        <v>494</v>
      </c>
      <c r="D250" s="1715"/>
      <c r="E250" s="525">
        <f t="shared" si="46"/>
        <v>1255200</v>
      </c>
      <c r="F250" s="526">
        <f t="shared" si="46"/>
        <v>871903</v>
      </c>
      <c r="G250" s="639">
        <f t="shared" si="46"/>
        <v>871903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871903</v>
      </c>
      <c r="G256" s="645">
        <f t="shared" si="47"/>
        <v>871903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15" t="s">
        <v>501</v>
      </c>
      <c r="D257" s="1715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15" t="s">
        <v>505</v>
      </c>
      <c r="D261" s="1715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15" t="s">
        <v>568</v>
      </c>
      <c r="D262" s="1715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16" t="s">
        <v>506</v>
      </c>
      <c r="D263" s="1714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15" t="s">
        <v>90</v>
      </c>
      <c r="D264" s="1715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6" t="s">
        <v>507</v>
      </c>
      <c r="D267" s="1736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6" t="s">
        <v>508</v>
      </c>
      <c r="D268" s="1736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36" t="s">
        <v>1411</v>
      </c>
      <c r="D276" s="1736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6" t="s">
        <v>524</v>
      </c>
      <c r="D279" s="1736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15" t="s">
        <v>525</v>
      </c>
      <c r="D280" s="1715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37" t="s">
        <v>1079</v>
      </c>
      <c r="D285" s="1738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5" t="s">
        <v>534</v>
      </c>
      <c r="D289" s="1715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1791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1054840</v>
      </c>
      <c r="G293" s="827">
        <f t="shared" si="61"/>
        <v>1046127</v>
      </c>
      <c r="H293" s="828">
        <f t="shared" si="61"/>
        <v>0</v>
      </c>
      <c r="I293" s="828">
        <f t="shared" si="61"/>
        <v>1274</v>
      </c>
      <c r="J293" s="829">
        <f t="shared" si="61"/>
        <v>7439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1" t="str">
        <f>$B$7</f>
        <v>ОТЧЕТНИ ДАННИ ПО ЕБК ЗА ИЗПЪЛНЕНИЕТО НА БЮДЖЕТА</v>
      </c>
      <c r="C298" s="1742"/>
      <c r="D298" s="174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3">
        <f>$B$9</f>
        <v>0</v>
      </c>
      <c r="C300" s="1744"/>
      <c r="D300" s="1745"/>
      <c r="E300" s="1137">
        <f>$E$9</f>
        <v>42005</v>
      </c>
      <c r="F300" s="1225">
        <f>$F$9</f>
        <v>42338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28" t="str">
        <f>$B$12</f>
        <v>Национален осигрителен инститт - фонд "Гарантирани вземания на работници и служители"</v>
      </c>
      <c r="C303" s="1729"/>
      <c r="D303" s="1730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48" t="s">
        <v>1504</v>
      </c>
      <c r="C332" s="1748"/>
      <c r="D332" s="1748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1" t="str">
        <f>$B$7</f>
        <v>ОТЧЕТНИ ДАННИ ПО ЕБК ЗА ИЗПЪЛНЕНИЕТО НА БЮДЖЕТА</v>
      </c>
      <c r="C336" s="1742"/>
      <c r="D336" s="174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3">
        <f>$B$9</f>
        <v>0</v>
      </c>
      <c r="C338" s="1744"/>
      <c r="D338" s="1745"/>
      <c r="E338" s="1137">
        <f>$E$9</f>
        <v>42005</v>
      </c>
      <c r="F338" s="1472">
        <f>$F$9</f>
        <v>42338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28" t="str">
        <f>$B$12</f>
        <v>Национален осигрителен инститт - фонд "Гарантирани вземания на работници и служители"</v>
      </c>
      <c r="C341" s="1729"/>
      <c r="D341" s="1730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1521</v>
      </c>
      <c r="F347" s="557" t="s">
        <v>1522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93</v>
      </c>
      <c r="D349" s="1750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9" t="s">
        <v>105</v>
      </c>
      <c r="D363" s="1740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9" t="s">
        <v>683</v>
      </c>
      <c r="D371" s="1740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9" t="s">
        <v>512</v>
      </c>
      <c r="D376" s="1740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9" t="s">
        <v>513</v>
      </c>
      <c r="D379" s="1740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9" t="s">
        <v>515</v>
      </c>
      <c r="D384" s="1740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9" t="s">
        <v>516</v>
      </c>
      <c r="D387" s="1740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9" t="s">
        <v>1101</v>
      </c>
      <c r="D390" s="1740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9" t="s">
        <v>1509</v>
      </c>
      <c r="D393" s="1740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9" t="s">
        <v>1510</v>
      </c>
      <c r="D394" s="1740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-966669</v>
      </c>
      <c r="G395" s="606">
        <v>-966669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966669</v>
      </c>
      <c r="G396" s="618">
        <v>966669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9" t="s">
        <v>572</v>
      </c>
      <c r="D397" s="1740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9" t="s">
        <v>520</v>
      </c>
      <c r="D400" s="1740"/>
      <c r="E400" s="563">
        <f aca="true" t="shared" si="77" ref="E400:J400">SUM(E401:E406)</f>
        <v>0</v>
      </c>
      <c r="F400" s="564">
        <f t="shared" si="77"/>
        <v>1970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1970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1970</v>
      </c>
      <c r="G401" s="1565">
        <v>0</v>
      </c>
      <c r="H401" s="1566">
        <v>0</v>
      </c>
      <c r="I401" s="1566">
        <v>0</v>
      </c>
      <c r="J401" s="608">
        <v>1970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1791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1970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1970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9" t="s">
        <v>971</v>
      </c>
      <c r="D410" s="1740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9" t="s">
        <v>577</v>
      </c>
      <c r="D411" s="1740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9" t="s">
        <v>521</v>
      </c>
      <c r="D412" s="1740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9" t="s">
        <v>522</v>
      </c>
      <c r="D413" s="1740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9" t="s">
        <v>186</v>
      </c>
      <c r="D414" s="1740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1791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3">
        <f>$B$9</f>
        <v>0</v>
      </c>
      <c r="C423" s="1744"/>
      <c r="D423" s="1745"/>
      <c r="E423" s="1137">
        <f>$E$9</f>
        <v>42005</v>
      </c>
      <c r="F423" s="1472">
        <f>$F$9</f>
        <v>42338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28" t="str">
        <f>$B$12</f>
        <v>Национален осигрителен инститт - фонд "Гарантирани вземания на работници и служители"</v>
      </c>
      <c r="C426" s="1729"/>
      <c r="D426" s="1730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1521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8616215</v>
      </c>
      <c r="G433" s="1523">
        <f t="shared" si="82"/>
        <v>8622958</v>
      </c>
      <c r="H433" s="1524">
        <f t="shared" si="82"/>
        <v>0</v>
      </c>
      <c r="I433" s="1524">
        <f t="shared" si="82"/>
        <v>-1274</v>
      </c>
      <c r="J433" s="1525">
        <f t="shared" si="82"/>
        <v>-5469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-8616215</v>
      </c>
      <c r="G434" s="1528">
        <f t="shared" si="83"/>
        <v>-8622958</v>
      </c>
      <c r="H434" s="1529">
        <f t="shared" si="83"/>
        <v>0</v>
      </c>
      <c r="I434" s="1529">
        <f t="shared" si="83"/>
        <v>1274</v>
      </c>
      <c r="J434" s="1530">
        <f t="shared" si="83"/>
        <v>5469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1" t="str">
        <f>$B$7</f>
        <v>ОТЧЕТНИ ДАННИ ПО ЕБК ЗА ИЗПЪЛНЕНИЕТО НА БЮДЖЕТА</v>
      </c>
      <c r="C437" s="1742"/>
      <c r="D437" s="174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3">
        <f>$B$9</f>
        <v>0</v>
      </c>
      <c r="C439" s="1744"/>
      <c r="D439" s="1745"/>
      <c r="E439" s="1137">
        <f>$E$9</f>
        <v>42005</v>
      </c>
      <c r="F439" s="1472">
        <f>$F$9</f>
        <v>42338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28" t="str">
        <f>$B$12</f>
        <v>Национален осигрителен инститт - фонд "Гарантирани вземания на работници и служители"</v>
      </c>
      <c r="C442" s="1729"/>
      <c r="D442" s="1730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1521</v>
      </c>
      <c r="F448" s="1518" t="s">
        <v>1522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6" t="s">
        <v>973</v>
      </c>
      <c r="D449" s="1757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3" t="s">
        <v>976</v>
      </c>
      <c r="D453" s="1773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3" t="s">
        <v>979</v>
      </c>
      <c r="D456" s="1773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6" t="s">
        <v>982</v>
      </c>
      <c r="D459" s="1757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4" t="s">
        <v>989</v>
      </c>
      <c r="D466" s="1775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5" t="s">
        <v>1108</v>
      </c>
      <c r="D469" s="1755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8" t="s">
        <v>1115</v>
      </c>
      <c r="D485" s="1759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8" t="s">
        <v>1295</v>
      </c>
      <c r="D490" s="1759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69" t="s">
        <v>1124</v>
      </c>
      <c r="D491" s="1769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5" t="s">
        <v>1304</v>
      </c>
      <c r="D500" s="1755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5" t="s">
        <v>1308</v>
      </c>
      <c r="D504" s="1755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5" t="s">
        <v>1114</v>
      </c>
      <c r="D509" s="1762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8" t="s">
        <v>1113</v>
      </c>
      <c r="D512" s="1754"/>
      <c r="E512" s="727">
        <f aca="true" t="shared" si="98" ref="E512:J512">SUM(E513:E518)</f>
        <v>0</v>
      </c>
      <c r="F512" s="728">
        <f t="shared" si="98"/>
        <v>4616</v>
      </c>
      <c r="G512" s="800">
        <f t="shared" si="98"/>
        <v>4616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4616</v>
      </c>
      <c r="G517" s="609">
        <v>4616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0" t="s">
        <v>687</v>
      </c>
      <c r="D519" s="1761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-7140</v>
      </c>
      <c r="H519" s="798">
        <f t="shared" si="100"/>
        <v>0</v>
      </c>
      <c r="I519" s="798">
        <f t="shared" si="100"/>
        <v>0</v>
      </c>
      <c r="J519" s="764">
        <f t="shared" si="100"/>
        <v>5469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-5469</v>
      </c>
      <c r="H522" s="619"/>
      <c r="I522" s="619"/>
      <c r="J522" s="620">
        <v>5469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5" t="s">
        <v>1316</v>
      </c>
      <c r="D523" s="1755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76" t="s">
        <v>1109</v>
      </c>
      <c r="D524" s="1776"/>
      <c r="E524" s="735">
        <f aca="true" t="shared" si="101" ref="E524:J524">SUM(E525:E528)</f>
        <v>-6000000</v>
      </c>
      <c r="F524" s="736">
        <f t="shared" si="101"/>
        <v>-7715970</v>
      </c>
      <c r="G524" s="809">
        <f t="shared" si="101"/>
        <v>-7715970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-7715970</v>
      </c>
      <c r="G525" s="606">
        <v>-7715970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1110</v>
      </c>
      <c r="D529" s="175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5" t="s">
        <v>1111</v>
      </c>
      <c r="D532" s="1755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1121</v>
      </c>
      <c r="D554" s="1753"/>
      <c r="E554" s="727">
        <f aca="true" t="shared" si="105" ref="E554:J554">SUM(E555:E573)</f>
        <v>0</v>
      </c>
      <c r="F554" s="728">
        <f t="shared" si="105"/>
        <v>-15924</v>
      </c>
      <c r="G554" s="800">
        <f t="shared" si="105"/>
        <v>-15198</v>
      </c>
      <c r="H554" s="798">
        <f t="shared" si="105"/>
        <v>0</v>
      </c>
      <c r="I554" s="798">
        <f t="shared" si="105"/>
        <v>-726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-726</v>
      </c>
      <c r="G565" s="1596"/>
      <c r="H565" s="1568">
        <v>0</v>
      </c>
      <c r="I565" s="610">
        <v>-726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-15198</v>
      </c>
      <c r="G567" s="673">
        <v>-15198</v>
      </c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1112</v>
      </c>
      <c r="D574" s="1754"/>
      <c r="E574" s="727">
        <f aca="true" t="shared" si="107" ref="E574:J574">SUM(E575:E578)</f>
        <v>-2270700</v>
      </c>
      <c r="F574" s="728">
        <f t="shared" si="107"/>
        <v>-887267</v>
      </c>
      <c r="G574" s="800">
        <f t="shared" si="107"/>
        <v>-887267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-1810928</v>
      </c>
      <c r="G577" s="615">
        <v>-1810928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1011</v>
      </c>
      <c r="D579" s="175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1791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-8616215</v>
      </c>
      <c r="G585" s="1560">
        <f t="shared" si="109"/>
        <v>-8622958</v>
      </c>
      <c r="H585" s="1561">
        <f t="shared" si="109"/>
        <v>0</v>
      </c>
      <c r="I585" s="1561">
        <f t="shared" si="109"/>
        <v>1274</v>
      </c>
      <c r="J585" s="1562">
        <f t="shared" si="109"/>
        <v>5469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70" t="s">
        <v>1926</v>
      </c>
      <c r="H588" s="1771"/>
      <c r="I588" s="1771"/>
      <c r="J588" s="1772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6" t="s">
        <v>196</v>
      </c>
      <c r="H589" s="1766"/>
      <c r="I589" s="1766"/>
      <c r="J589" s="1766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1928</v>
      </c>
      <c r="E591" s="1199"/>
      <c r="F591" s="441" t="s">
        <v>190</v>
      </c>
      <c r="G591" s="1763" t="s">
        <v>1927</v>
      </c>
      <c r="H591" s="1764"/>
      <c r="I591" s="1764"/>
      <c r="J591" s="1765"/>
      <c r="K591" s="4">
        <v>1</v>
      </c>
      <c r="L591" s="755"/>
    </row>
    <row r="592" spans="1:12" ht="21.75" customHeight="1">
      <c r="A592" s="10"/>
      <c r="B592" s="1767" t="s">
        <v>189</v>
      </c>
      <c r="C592" s="1768"/>
      <c r="D592" s="1201" t="s">
        <v>163</v>
      </c>
      <c r="E592" s="1197"/>
      <c r="F592" s="1198"/>
      <c r="G592" s="1766" t="s">
        <v>196</v>
      </c>
      <c r="H592" s="1766"/>
      <c r="I592" s="1766"/>
      <c r="J592" s="1766"/>
      <c r="K592" s="4">
        <v>1</v>
      </c>
      <c r="L592" s="755"/>
    </row>
    <row r="593" spans="1:12" ht="18.75" customHeight="1">
      <c r="A593" s="15"/>
      <c r="B593" s="1733" t="s">
        <v>1933</v>
      </c>
      <c r="C593" s="1734"/>
      <c r="D593" s="1202" t="s">
        <v>191</v>
      </c>
      <c r="E593" s="1185" t="s">
        <v>1929</v>
      </c>
      <c r="F593" s="1191" t="s">
        <v>1930</v>
      </c>
      <c r="G593" s="1200" t="s">
        <v>192</v>
      </c>
      <c r="H593" s="1720" t="s">
        <v>1931</v>
      </c>
      <c r="I593" s="1721"/>
      <c r="J593" s="1722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1" t="str">
        <f>$B$7</f>
        <v>ОТЧЕТНИ ДАННИ ПО ЕБК ЗА ИЗПЪЛНЕНИЕТО НА БЮДЖЕТА</v>
      </c>
      <c r="C600" s="1742"/>
      <c r="D600" s="174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3">
        <f>$B$9</f>
        <v>0</v>
      </c>
      <c r="C602" s="1744"/>
      <c r="D602" s="1745"/>
      <c r="E602" s="1137">
        <f>$E$9</f>
        <v>42005</v>
      </c>
      <c r="F602" s="1225">
        <f>$F$9</f>
        <v>42338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осигрителен инститт - фонд "Гарантирани вземания на работници и служители"</v>
      </c>
      <c r="C605" s="1778"/>
      <c r="D605" s="1779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1794</v>
      </c>
      <c r="E611" s="517" t="s">
        <v>1521</v>
      </c>
      <c r="F611" s="517" t="s">
        <v>1522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13" t="s">
        <v>1795</v>
      </c>
      <c r="D616" s="1714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1797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19" t="s">
        <v>1798</v>
      </c>
      <c r="D619" s="171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1799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1800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46" t="s">
        <v>446</v>
      </c>
      <c r="D625" s="1746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17" t="s">
        <v>590</v>
      </c>
      <c r="D631" s="1718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19" t="s">
        <v>453</v>
      </c>
      <c r="D632" s="1719"/>
      <c r="E632" s="1585">
        <f aca="true" t="shared" si="116" ref="E632:J632">SUM(E633:E649)</f>
        <v>150000</v>
      </c>
      <c r="F632" s="526">
        <f t="shared" si="116"/>
        <v>145107</v>
      </c>
      <c r="G632" s="639">
        <f t="shared" si="116"/>
        <v>145107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145107</v>
      </c>
      <c r="G649" s="618">
        <v>145107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15" t="s">
        <v>86</v>
      </c>
      <c r="D650" s="1715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15" t="s">
        <v>638</v>
      </c>
      <c r="D654" s="1715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15" t="s">
        <v>472</v>
      </c>
      <c r="D660" s="1715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15" t="s">
        <v>474</v>
      </c>
      <c r="D663" s="1747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16" t="s">
        <v>475</v>
      </c>
      <c r="D664" s="1714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16" t="s">
        <v>476</v>
      </c>
      <c r="D665" s="1714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16" t="s">
        <v>477</v>
      </c>
      <c r="D666" s="1714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15" t="s">
        <v>478</v>
      </c>
      <c r="D667" s="1715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15" t="s">
        <v>491</v>
      </c>
      <c r="D681" s="1715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15" t="s">
        <v>492</v>
      </c>
      <c r="D682" s="1715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15" t="s">
        <v>493</v>
      </c>
      <c r="D683" s="1715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15" t="s">
        <v>494</v>
      </c>
      <c r="D684" s="1715"/>
      <c r="E684" s="1585">
        <f aca="true" t="shared" si="127" ref="E684:J684">SUM(E685:E690)</f>
        <v>1255200</v>
      </c>
      <c r="F684" s="526">
        <f t="shared" si="127"/>
        <v>871903</v>
      </c>
      <c r="G684" s="639">
        <f t="shared" si="127"/>
        <v>871903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871903</v>
      </c>
      <c r="G690" s="618">
        <f>726959+144944</f>
        <v>871903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15" t="s">
        <v>501</v>
      </c>
      <c r="D691" s="1715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15" t="s">
        <v>505</v>
      </c>
      <c r="D695" s="1715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15" t="s">
        <v>568</v>
      </c>
      <c r="D696" s="1715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16" t="s">
        <v>506</v>
      </c>
      <c r="D697" s="1714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15" t="s">
        <v>90</v>
      </c>
      <c r="D698" s="1715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36" t="s">
        <v>507</v>
      </c>
      <c r="D701" s="1736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36" t="s">
        <v>508</v>
      </c>
      <c r="D702" s="1736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36" t="s">
        <v>1411</v>
      </c>
      <c r="D710" s="1736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36" t="s">
        <v>524</v>
      </c>
      <c r="D713" s="1736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15" t="s">
        <v>525</v>
      </c>
      <c r="D714" s="1715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37" t="s">
        <v>1079</v>
      </c>
      <c r="D719" s="1738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80" t="s">
        <v>534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1791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1017010</v>
      </c>
      <c r="G728" s="827">
        <f t="shared" si="137"/>
        <v>1017010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41" t="str">
        <f>$B$7</f>
        <v>ОТЧЕТНИ ДАННИ ПО ЕБК ЗА ИЗПЪЛНЕНИЕТО НА БЮДЖЕТА</v>
      </c>
      <c r="C732" s="1742"/>
      <c r="D732" s="174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43">
        <f>$B$9</f>
        <v>0</v>
      </c>
      <c r="C734" s="1744"/>
      <c r="D734" s="1745"/>
      <c r="E734" s="1137">
        <f>$E$9</f>
        <v>42005</v>
      </c>
      <c r="F734" s="1225">
        <f>$F$9</f>
        <v>42338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77" t="str">
        <f>$B$12</f>
        <v>Национален осигрителен инститт - фонд "Гарантирани вземания на работници и служители"</v>
      </c>
      <c r="C737" s="1778"/>
      <c r="D737" s="1779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48" t="s">
        <v>1504</v>
      </c>
      <c r="C765" s="1748"/>
      <c r="D765" s="1748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41" t="str">
        <f>$B$7</f>
        <v>ОТЧЕТНИ ДАННИ ПО ЕБК ЗА ИЗПЪЛНЕНИЕТО НА БЮДЖЕТА</v>
      </c>
      <c r="C769" s="1742"/>
      <c r="D769" s="174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43">
        <f>$B$9</f>
        <v>0</v>
      </c>
      <c r="C771" s="1744"/>
      <c r="D771" s="1745"/>
      <c r="E771" s="1137">
        <f>$E$9</f>
        <v>42005</v>
      </c>
      <c r="F771" s="1225">
        <f>$F$9</f>
        <v>42338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77" t="str">
        <f>$B$12</f>
        <v>Национален осигрителен инститт - фонд "Гарантирани вземания на работници и служители"</v>
      </c>
      <c r="C774" s="1778"/>
      <c r="D774" s="1779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1794</v>
      </c>
      <c r="E780" s="517" t="s">
        <v>1521</v>
      </c>
      <c r="F780" s="517" t="s">
        <v>1522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13" t="s">
        <v>1795</v>
      </c>
      <c r="D785" s="1714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1796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1797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19" t="s">
        <v>1798</v>
      </c>
      <c r="D788" s="1719"/>
      <c r="E788" s="1608">
        <v>36800</v>
      </c>
      <c r="F788" s="524">
        <f>SUM(F789:F793)</f>
        <v>30370</v>
      </c>
      <c r="G788" s="639">
        <f>SUM(G789:G793)</f>
        <v>26047</v>
      </c>
      <c r="H788" s="640">
        <f>SUM(H789:H793)</f>
        <v>0</v>
      </c>
      <c r="I788" s="640">
        <f>SUM(I789:I793)</f>
        <v>0</v>
      </c>
      <c r="J788" s="641">
        <f>SUM(J789:J793)</f>
        <v>4323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1799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1800</v>
      </c>
      <c r="E790" s="685">
        <v>36800</v>
      </c>
      <c r="F790" s="694">
        <f>G790+H790+I790+J790</f>
        <v>30370</v>
      </c>
      <c r="G790" s="609">
        <v>26047</v>
      </c>
      <c r="H790" s="610"/>
      <c r="I790" s="610"/>
      <c r="J790" s="611">
        <v>4323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46" t="s">
        <v>446</v>
      </c>
      <c r="D794" s="1746"/>
      <c r="E794" s="1608">
        <f aca="true" t="shared" si="140" ref="E794:J794">SUM(E795:E799)</f>
        <v>236700</v>
      </c>
      <c r="F794" s="524">
        <f t="shared" si="140"/>
        <v>3116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3116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1608</v>
      </c>
      <c r="G795" s="1565">
        <v>0</v>
      </c>
      <c r="H795" s="1566">
        <v>0</v>
      </c>
      <c r="I795" s="1566">
        <v>0</v>
      </c>
      <c r="J795" s="608">
        <v>1608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1018</v>
      </c>
      <c r="G797" s="1567">
        <v>0</v>
      </c>
      <c r="H797" s="1568">
        <v>0</v>
      </c>
      <c r="I797" s="1568">
        <v>0</v>
      </c>
      <c r="J797" s="611">
        <v>1018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490</v>
      </c>
      <c r="G798" s="1567">
        <v>0</v>
      </c>
      <c r="H798" s="1568">
        <v>0</v>
      </c>
      <c r="I798" s="1568">
        <v>0</v>
      </c>
      <c r="J798" s="611">
        <v>490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17" t="s">
        <v>590</v>
      </c>
      <c r="D800" s="1718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19" t="s">
        <v>453</v>
      </c>
      <c r="D801" s="1719"/>
      <c r="E801" s="1585">
        <f aca="true" t="shared" si="142" ref="E801:J801">SUM(E802:E818)</f>
        <v>25200</v>
      </c>
      <c r="F801" s="526">
        <f t="shared" si="142"/>
        <v>4344</v>
      </c>
      <c r="G801" s="639">
        <f t="shared" si="142"/>
        <v>3070</v>
      </c>
      <c r="H801" s="640">
        <f t="shared" si="142"/>
        <v>0</v>
      </c>
      <c r="I801" s="640">
        <f t="shared" si="142"/>
        <v>1274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1314</v>
      </c>
      <c r="G808" s="615">
        <v>40</v>
      </c>
      <c r="H808" s="616"/>
      <c r="I808" s="616">
        <v>1274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3030</v>
      </c>
      <c r="G815" s="803">
        <v>3030</v>
      </c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0</v>
      </c>
      <c r="G818" s="618"/>
      <c r="H818" s="619"/>
      <c r="I818" s="619"/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15" t="s">
        <v>86</v>
      </c>
      <c r="D819" s="1715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15" t="s">
        <v>638</v>
      </c>
      <c r="D823" s="1715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15" t="s">
        <v>472</v>
      </c>
      <c r="D829" s="1715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15" t="s">
        <v>474</v>
      </c>
      <c r="D832" s="1747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16" t="s">
        <v>475</v>
      </c>
      <c r="D833" s="1714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16" t="s">
        <v>476</v>
      </c>
      <c r="D834" s="1714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16" t="s">
        <v>477</v>
      </c>
      <c r="D835" s="1714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15" t="s">
        <v>478</v>
      </c>
      <c r="D836" s="1715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15" t="s">
        <v>491</v>
      </c>
      <c r="D850" s="1715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15" t="s">
        <v>492</v>
      </c>
      <c r="D851" s="1715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15" t="s">
        <v>493</v>
      </c>
      <c r="D852" s="1715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15" t="s">
        <v>494</v>
      </c>
      <c r="D853" s="1715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15" t="s">
        <v>501</v>
      </c>
      <c r="D860" s="1715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15" t="s">
        <v>505</v>
      </c>
      <c r="D864" s="1715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15" t="s">
        <v>568</v>
      </c>
      <c r="D865" s="1715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16" t="s">
        <v>506</v>
      </c>
      <c r="D866" s="1714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15" t="s">
        <v>90</v>
      </c>
      <c r="D867" s="1715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36" t="s">
        <v>507</v>
      </c>
      <c r="D870" s="1736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36" t="s">
        <v>508</v>
      </c>
      <c r="D871" s="1736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36" t="s">
        <v>1411</v>
      </c>
      <c r="D879" s="1736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36" t="s">
        <v>524</v>
      </c>
      <c r="D882" s="1736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15" t="s">
        <v>525</v>
      </c>
      <c r="D883" s="1715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37" t="s">
        <v>1079</v>
      </c>
      <c r="D888" s="1738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80" t="s">
        <v>534</v>
      </c>
      <c r="D893" s="1781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1791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37830</v>
      </c>
      <c r="G897" s="827">
        <f t="shared" si="163"/>
        <v>29117</v>
      </c>
      <c r="H897" s="828">
        <f t="shared" si="163"/>
        <v>0</v>
      </c>
      <c r="I897" s="828">
        <f t="shared" si="163"/>
        <v>1274</v>
      </c>
      <c r="J897" s="829">
        <f t="shared" si="163"/>
        <v>7439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41" t="str">
        <f>$B$7</f>
        <v>ОТЧЕТНИ ДАННИ ПО ЕБК ЗА ИЗПЪЛНЕНИЕТО НА БЮДЖЕТА</v>
      </c>
      <c r="C901" s="1742"/>
      <c r="D901" s="174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43">
        <f>$B$9</f>
        <v>0</v>
      </c>
      <c r="C903" s="1744"/>
      <c r="D903" s="1745"/>
      <c r="E903" s="1137">
        <f>$E$9</f>
        <v>42005</v>
      </c>
      <c r="F903" s="1225">
        <f>$F$9</f>
        <v>42338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77" t="str">
        <f>$B$12</f>
        <v>Национален осигрителен инститт - фонд "Гарантирани вземания на работници и служители"</v>
      </c>
      <c r="C906" s="1778"/>
      <c r="D906" s="1779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48" t="s">
        <v>1504</v>
      </c>
      <c r="C934" s="1748"/>
      <c r="D934" s="1748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B901:D901"/>
    <mergeCell ref="B903:D903"/>
    <mergeCell ref="B906:D906"/>
    <mergeCell ref="B934:D934"/>
    <mergeCell ref="C882:D882"/>
    <mergeCell ref="C883:D883"/>
    <mergeCell ref="C888:D888"/>
    <mergeCell ref="C893:D893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519:D519"/>
    <mergeCell ref="C509:D50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1">
        <f>$B$7</f>
        <v>0</v>
      </c>
      <c r="J14" s="1742"/>
      <c r="K14" s="174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3">
        <f>$B$9</f>
        <v>0</v>
      </c>
      <c r="J16" s="1744"/>
      <c r="K16" s="174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1794</v>
      </c>
      <c r="L25" s="517" t="s">
        <v>1521</v>
      </c>
      <c r="M25" s="517" t="s">
        <v>1522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13" t="s">
        <v>1795</v>
      </c>
      <c r="K30" s="1714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1797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19" t="s">
        <v>1798</v>
      </c>
      <c r="K33" s="171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1799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1800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46" t="s">
        <v>446</v>
      </c>
      <c r="K39" s="1746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17" t="s">
        <v>590</v>
      </c>
      <c r="K45" s="1718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19" t="s">
        <v>453</v>
      </c>
      <c r="K46" s="171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15" t="s">
        <v>86</v>
      </c>
      <c r="K64" s="1715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15" t="s">
        <v>638</v>
      </c>
      <c r="K68" s="1715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15" t="s">
        <v>472</v>
      </c>
      <c r="K74" s="1715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15" t="s">
        <v>474</v>
      </c>
      <c r="K77" s="1747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16" t="s">
        <v>475</v>
      </c>
      <c r="K78" s="1714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16" t="s">
        <v>476</v>
      </c>
      <c r="K79" s="1714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16" t="s">
        <v>477</v>
      </c>
      <c r="K80" s="1714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15" t="s">
        <v>478</v>
      </c>
      <c r="K81" s="1715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15" t="s">
        <v>491</v>
      </c>
      <c r="K95" s="1715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15" t="s">
        <v>492</v>
      </c>
      <c r="K96" s="1715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15" t="s">
        <v>493</v>
      </c>
      <c r="K97" s="1715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15" t="s">
        <v>494</v>
      </c>
      <c r="K98" s="1715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15" t="s">
        <v>501</v>
      </c>
      <c r="K105" s="1715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15" t="s">
        <v>505</v>
      </c>
      <c r="K109" s="1715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15" t="s">
        <v>568</v>
      </c>
      <c r="K110" s="1715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16" t="s">
        <v>506</v>
      </c>
      <c r="K111" s="1714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15" t="s">
        <v>90</v>
      </c>
      <c r="K112" s="1715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6" t="s">
        <v>507</v>
      </c>
      <c r="K115" s="1736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6" t="s">
        <v>508</v>
      </c>
      <c r="K116" s="1736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6" t="s">
        <v>1411</v>
      </c>
      <c r="K124" s="1736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6" t="s">
        <v>524</v>
      </c>
      <c r="K127" s="1736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15" t="s">
        <v>525</v>
      </c>
      <c r="K128" s="1715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7" t="s">
        <v>1079</v>
      </c>
      <c r="K133" s="1738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534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1">
        <f>$B$7</f>
        <v>0</v>
      </c>
      <c r="J146" s="1742"/>
      <c r="K146" s="174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3">
        <f>$B$9</f>
        <v>0</v>
      </c>
      <c r="J148" s="1744"/>
      <c r="K148" s="174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8" t="s">
        <v>1504</v>
      </c>
      <c r="J179" s="1748"/>
      <c r="K179" s="1748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1529</v>
      </c>
    </row>
    <row r="354" spans="1:2" ht="18">
      <c r="A354" s="267" t="s">
        <v>1530</v>
      </c>
      <c r="B354" s="269" t="s">
        <v>1531</v>
      </c>
    </row>
    <row r="355" spans="1:2" ht="18">
      <c r="A355" s="267" t="s">
        <v>1532</v>
      </c>
      <c r="B355" s="269" t="s">
        <v>1533</v>
      </c>
    </row>
    <row r="356" spans="1:2" ht="18">
      <c r="A356" s="267" t="s">
        <v>1534</v>
      </c>
      <c r="B356" s="270" t="s">
        <v>1535</v>
      </c>
    </row>
    <row r="357" spans="1:2" ht="18">
      <c r="A357" s="267" t="s">
        <v>1536</v>
      </c>
      <c r="B357" s="270" t="s">
        <v>1537</v>
      </c>
    </row>
    <row r="358" spans="1:2" ht="18">
      <c r="A358" s="267" t="s">
        <v>1538</v>
      </c>
      <c r="B358" s="270" t="s">
        <v>1539</v>
      </c>
    </row>
    <row r="359" spans="1:2" ht="18">
      <c r="A359" s="267" t="s">
        <v>1540</v>
      </c>
      <c r="B359" s="270" t="s">
        <v>1541</v>
      </c>
    </row>
    <row r="360" spans="1:2" ht="18">
      <c r="A360" s="267" t="s">
        <v>1542</v>
      </c>
      <c r="B360" s="271" t="s">
        <v>1543</v>
      </c>
    </row>
    <row r="361" spans="1:2" ht="18">
      <c r="A361" s="267" t="s">
        <v>1544</v>
      </c>
      <c r="B361" s="271" t="s">
        <v>1545</v>
      </c>
    </row>
    <row r="362" spans="1:2" ht="18">
      <c r="A362" s="267" t="s">
        <v>1546</v>
      </c>
      <c r="B362" s="270" t="s">
        <v>1547</v>
      </c>
    </row>
    <row r="363" spans="1:5" ht="18">
      <c r="A363" s="272" t="s">
        <v>1548</v>
      </c>
      <c r="B363" s="270" t="s">
        <v>1549</v>
      </c>
      <c r="C363" s="220" t="s">
        <v>1550</v>
      </c>
      <c r="D363" s="221"/>
      <c r="E363" s="222"/>
    </row>
    <row r="364" spans="1:5" ht="18">
      <c r="A364" s="272" t="s">
        <v>1551</v>
      </c>
      <c r="B364" s="269" t="s">
        <v>1552</v>
      </c>
      <c r="C364" s="220" t="s">
        <v>1550</v>
      </c>
      <c r="D364" s="221"/>
      <c r="E364" s="222"/>
    </row>
    <row r="365" spans="1:5" ht="18">
      <c r="A365" s="272" t="s">
        <v>1553</v>
      </c>
      <c r="B365" s="270" t="s">
        <v>1554</v>
      </c>
      <c r="C365" s="220" t="s">
        <v>1550</v>
      </c>
      <c r="D365" s="221"/>
      <c r="E365" s="222"/>
    </row>
    <row r="366" spans="1:5" ht="18">
      <c r="A366" s="272" t="s">
        <v>1555</v>
      </c>
      <c r="B366" s="270" t="s">
        <v>1556</v>
      </c>
      <c r="C366" s="220" t="s">
        <v>1550</v>
      </c>
      <c r="D366" s="221"/>
      <c r="E366" s="222"/>
    </row>
    <row r="367" spans="1:5" ht="18">
      <c r="A367" s="272" t="s">
        <v>1557</v>
      </c>
      <c r="B367" s="270" t="s">
        <v>1558</v>
      </c>
      <c r="C367" s="220" t="s">
        <v>1550</v>
      </c>
      <c r="D367" s="221"/>
      <c r="E367" s="222"/>
    </row>
    <row r="368" spans="1:5" ht="18">
      <c r="A368" s="272" t="s">
        <v>1559</v>
      </c>
      <c r="B368" s="270" t="s">
        <v>1560</v>
      </c>
      <c r="C368" s="220" t="s">
        <v>1550</v>
      </c>
      <c r="D368" s="221"/>
      <c r="E368" s="222"/>
    </row>
    <row r="369" spans="1:5" ht="18">
      <c r="A369" s="272" t="s">
        <v>1561</v>
      </c>
      <c r="B369" s="270" t="s">
        <v>1562</v>
      </c>
      <c r="C369" s="220" t="s">
        <v>1550</v>
      </c>
      <c r="D369" s="221"/>
      <c r="E369" s="222"/>
    </row>
    <row r="370" spans="1:5" ht="18">
      <c r="A370" s="272" t="s">
        <v>1563</v>
      </c>
      <c r="B370" s="270" t="s">
        <v>1564</v>
      </c>
      <c r="C370" s="220" t="s">
        <v>1550</v>
      </c>
      <c r="D370" s="221"/>
      <c r="E370" s="222"/>
    </row>
    <row r="371" spans="1:5" ht="18">
      <c r="A371" s="272" t="s">
        <v>1565</v>
      </c>
      <c r="B371" s="270" t="s">
        <v>1566</v>
      </c>
      <c r="C371" s="220" t="s">
        <v>1550</v>
      </c>
      <c r="D371" s="221"/>
      <c r="E371" s="222"/>
    </row>
    <row r="372" spans="1:5" ht="18">
      <c r="A372" s="272" t="s">
        <v>1567</v>
      </c>
      <c r="B372" s="269" t="s">
        <v>1568</v>
      </c>
      <c r="C372" s="220" t="s">
        <v>1550</v>
      </c>
      <c r="D372" s="221"/>
      <c r="E372" s="222"/>
    </row>
    <row r="373" spans="1:5" ht="18">
      <c r="A373" s="272" t="s">
        <v>1569</v>
      </c>
      <c r="B373" s="270" t="s">
        <v>1570</v>
      </c>
      <c r="C373" s="220" t="s">
        <v>1550</v>
      </c>
      <c r="D373" s="221"/>
      <c r="E373" s="222"/>
    </row>
    <row r="374" spans="1:5" ht="18">
      <c r="A374" s="272" t="s">
        <v>1571</v>
      </c>
      <c r="B374" s="269" t="s">
        <v>1572</v>
      </c>
      <c r="C374" s="220" t="s">
        <v>1550</v>
      </c>
      <c r="D374" s="221"/>
      <c r="E374" s="222"/>
    </row>
    <row r="375" spans="1:5" ht="18">
      <c r="A375" s="272" t="s">
        <v>1573</v>
      </c>
      <c r="B375" s="269" t="s">
        <v>1574</v>
      </c>
      <c r="C375" s="220" t="s">
        <v>1550</v>
      </c>
      <c r="D375" s="221"/>
      <c r="E375" s="222"/>
    </row>
    <row r="376" spans="1:5" ht="18">
      <c r="A376" s="272" t="s">
        <v>1575</v>
      </c>
      <c r="B376" s="269" t="s">
        <v>1576</v>
      </c>
      <c r="C376" s="220" t="s">
        <v>1550</v>
      </c>
      <c r="D376" s="221"/>
      <c r="E376" s="222"/>
    </row>
    <row r="377" spans="1:5" ht="18">
      <c r="A377" s="272" t="s">
        <v>1577</v>
      </c>
      <c r="B377" s="269" t="s">
        <v>1578</v>
      </c>
      <c r="C377" s="220" t="s">
        <v>1550</v>
      </c>
      <c r="D377" s="221"/>
      <c r="E377" s="222"/>
    </row>
    <row r="378" spans="1:5" ht="18">
      <c r="A378" s="272" t="s">
        <v>1579</v>
      </c>
      <c r="B378" s="269" t="s">
        <v>1580</v>
      </c>
      <c r="C378" s="220" t="s">
        <v>1550</v>
      </c>
      <c r="D378" s="221"/>
      <c r="E378" s="222"/>
    </row>
    <row r="379" spans="1:5" ht="18">
      <c r="A379" s="272" t="s">
        <v>1581</v>
      </c>
      <c r="B379" s="269" t="s">
        <v>1582</v>
      </c>
      <c r="C379" s="220" t="s">
        <v>1550</v>
      </c>
      <c r="D379" s="221"/>
      <c r="E379" s="222"/>
    </row>
    <row r="380" spans="1:5" ht="18">
      <c r="A380" s="272" t="s">
        <v>1583</v>
      </c>
      <c r="B380" s="269" t="s">
        <v>1584</v>
      </c>
      <c r="C380" s="220" t="s">
        <v>1550</v>
      </c>
      <c r="D380" s="221"/>
      <c r="E380" s="222"/>
    </row>
    <row r="381" spans="1:5" ht="18">
      <c r="A381" s="272" t="s">
        <v>1585</v>
      </c>
      <c r="B381" s="269" t="s">
        <v>1586</v>
      </c>
      <c r="C381" s="220" t="s">
        <v>1550</v>
      </c>
      <c r="D381" s="221"/>
      <c r="E381" s="222"/>
    </row>
    <row r="382" spans="1:5" ht="18">
      <c r="A382" s="272" t="s">
        <v>1587</v>
      </c>
      <c r="B382" s="273" t="s">
        <v>1588</v>
      </c>
      <c r="C382" s="220" t="s">
        <v>1550</v>
      </c>
      <c r="D382" s="221"/>
      <c r="E382" s="222"/>
    </row>
    <row r="383" spans="1:5" ht="18">
      <c r="A383" s="272" t="s">
        <v>1589</v>
      </c>
      <c r="B383" s="273" t="s">
        <v>1590</v>
      </c>
      <c r="C383" s="220" t="s">
        <v>1550</v>
      </c>
      <c r="D383" s="221"/>
      <c r="E383" s="222"/>
    </row>
    <row r="384" spans="1:5" ht="18">
      <c r="A384" s="274" t="s">
        <v>1591</v>
      </c>
      <c r="B384" s="275" t="s">
        <v>1592</v>
      </c>
      <c r="C384" s="220" t="s">
        <v>1550</v>
      </c>
      <c r="D384" s="223"/>
      <c r="E384" s="222"/>
    </row>
    <row r="385" spans="1:5" ht="18">
      <c r="A385" s="262" t="s">
        <v>1550</v>
      </c>
      <c r="B385" s="276" t="s">
        <v>1593</v>
      </c>
      <c r="C385" s="220" t="s">
        <v>1550</v>
      </c>
      <c r="D385" s="224"/>
      <c r="E385" s="222"/>
    </row>
    <row r="386" spans="1:5" ht="18">
      <c r="A386" s="277" t="s">
        <v>1594</v>
      </c>
      <c r="B386" s="278" t="s">
        <v>1595</v>
      </c>
      <c r="C386" s="220" t="s">
        <v>1550</v>
      </c>
      <c r="D386" s="221"/>
      <c r="E386" s="222"/>
    </row>
    <row r="387" spans="1:5" ht="18">
      <c r="A387" s="272" t="s">
        <v>1596</v>
      </c>
      <c r="B387" s="253" t="s">
        <v>1597</v>
      </c>
      <c r="C387" s="220" t="s">
        <v>1550</v>
      </c>
      <c r="D387" s="221"/>
      <c r="E387" s="222"/>
    </row>
    <row r="388" spans="1:5" ht="18">
      <c r="A388" s="279" t="s">
        <v>1598</v>
      </c>
      <c r="B388" s="280" t="s">
        <v>1599</v>
      </c>
      <c r="C388" s="220" t="s">
        <v>1550</v>
      </c>
      <c r="D388" s="221"/>
      <c r="E388" s="222"/>
    </row>
    <row r="389" spans="1:5" ht="18">
      <c r="A389" s="262" t="s">
        <v>1550</v>
      </c>
      <c r="B389" s="281" t="s">
        <v>1600</v>
      </c>
      <c r="C389" s="220" t="s">
        <v>1550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1550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1550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1550</v>
      </c>
      <c r="D392" s="226"/>
      <c r="E392" s="222"/>
    </row>
    <row r="393" spans="1:5" ht="18">
      <c r="A393" s="262" t="s">
        <v>1550</v>
      </c>
      <c r="B393" s="281" t="s">
        <v>1601</v>
      </c>
      <c r="C393" s="220" t="s">
        <v>1550</v>
      </c>
      <c r="D393" s="225"/>
      <c r="E393" s="222"/>
    </row>
    <row r="394" spans="1:5" ht="18">
      <c r="A394" s="277" t="s">
        <v>1602</v>
      </c>
      <c r="B394" s="278" t="s">
        <v>1603</v>
      </c>
      <c r="C394" s="220" t="s">
        <v>1550</v>
      </c>
      <c r="D394" s="221"/>
      <c r="E394" s="222"/>
    </row>
    <row r="395" spans="1:5" ht="18.75" thickBot="1">
      <c r="A395" s="285" t="s">
        <v>1604</v>
      </c>
      <c r="B395" s="286" t="s">
        <v>1605</v>
      </c>
      <c r="C395" s="220" t="s">
        <v>1550</v>
      </c>
      <c r="D395" s="227"/>
      <c r="E395" s="222"/>
    </row>
    <row r="396" spans="1:5" ht="16.5">
      <c r="A396" s="287" t="s">
        <v>1606</v>
      </c>
      <c r="B396" s="288" t="s">
        <v>639</v>
      </c>
      <c r="C396" s="220" t="s">
        <v>1550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1550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1550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1550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1550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1550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1550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1550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1550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1550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1550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1550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1550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1550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1550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1550</v>
      </c>
      <c r="D411" s="232"/>
      <c r="E411" s="222"/>
    </row>
    <row r="412" spans="1:5" ht="18">
      <c r="A412" s="298" t="s">
        <v>670</v>
      </c>
      <c r="B412" s="301" t="s">
        <v>1622</v>
      </c>
      <c r="C412" s="220" t="s">
        <v>1550</v>
      </c>
      <c r="D412" s="232"/>
      <c r="E412" s="222"/>
    </row>
    <row r="413" spans="1:5" ht="18">
      <c r="A413" s="298" t="s">
        <v>1623</v>
      </c>
      <c r="B413" s="299" t="s">
        <v>1624</v>
      </c>
      <c r="C413" s="220" t="s">
        <v>1550</v>
      </c>
      <c r="D413" s="232"/>
      <c r="E413" s="222"/>
    </row>
    <row r="414" spans="1:5" ht="18">
      <c r="A414" s="298" t="s">
        <v>1625</v>
      </c>
      <c r="B414" s="299" t="s">
        <v>1626</v>
      </c>
      <c r="C414" s="220" t="s">
        <v>1550</v>
      </c>
      <c r="D414" s="232"/>
      <c r="E414" s="222"/>
    </row>
    <row r="415" spans="1:5" ht="18">
      <c r="A415" s="298" t="s">
        <v>1627</v>
      </c>
      <c r="B415" s="299" t="s">
        <v>1628</v>
      </c>
      <c r="C415" s="220" t="s">
        <v>1550</v>
      </c>
      <c r="D415" s="232"/>
      <c r="E415" s="222"/>
    </row>
    <row r="416" spans="1:5" ht="18.75" thickBot="1">
      <c r="A416" s="302" t="s">
        <v>1629</v>
      </c>
      <c r="B416" s="303" t="s">
        <v>1630</v>
      </c>
      <c r="C416" s="220" t="s">
        <v>1550</v>
      </c>
      <c r="D416" s="232"/>
      <c r="E416" s="222"/>
    </row>
    <row r="417" spans="1:5" ht="18">
      <c r="A417" s="296" t="s">
        <v>1631</v>
      </c>
      <c r="B417" s="297" t="s">
        <v>1632</v>
      </c>
      <c r="C417" s="220" t="s">
        <v>1550</v>
      </c>
      <c r="D417" s="231"/>
      <c r="E417" s="222"/>
    </row>
    <row r="418" spans="1:5" ht="18">
      <c r="A418" s="298" t="s">
        <v>1633</v>
      </c>
      <c r="B418" s="300" t="s">
        <v>1634</v>
      </c>
      <c r="C418" s="220" t="s">
        <v>1550</v>
      </c>
      <c r="D418" s="232"/>
      <c r="E418" s="222"/>
    </row>
    <row r="419" spans="1:5" ht="18">
      <c r="A419" s="298" t="s">
        <v>1635</v>
      </c>
      <c r="B419" s="299" t="s">
        <v>1636</v>
      </c>
      <c r="C419" s="220" t="s">
        <v>1550</v>
      </c>
      <c r="D419" s="232"/>
      <c r="E419" s="222"/>
    </row>
    <row r="420" spans="1:5" ht="18">
      <c r="A420" s="298" t="s">
        <v>1637</v>
      </c>
      <c r="B420" s="299" t="s">
        <v>1638</v>
      </c>
      <c r="C420" s="220" t="s">
        <v>1550</v>
      </c>
      <c r="D420" s="232"/>
      <c r="E420" s="222"/>
    </row>
    <row r="421" spans="1:5" ht="18">
      <c r="A421" s="298" t="s">
        <v>1639</v>
      </c>
      <c r="B421" s="299" t="s">
        <v>1640</v>
      </c>
      <c r="C421" s="220" t="s">
        <v>1550</v>
      </c>
      <c r="D421" s="232"/>
      <c r="E421" s="222"/>
    </row>
    <row r="422" spans="1:5" ht="18">
      <c r="A422" s="298" t="s">
        <v>1641</v>
      </c>
      <c r="B422" s="299" t="s">
        <v>1642</v>
      </c>
      <c r="C422" s="220" t="s">
        <v>1550</v>
      </c>
      <c r="D422" s="232"/>
      <c r="E422" s="222"/>
    </row>
    <row r="423" spans="1:5" ht="18">
      <c r="A423" s="298" t="s">
        <v>1643</v>
      </c>
      <c r="B423" s="299" t="s">
        <v>1644</v>
      </c>
      <c r="C423" s="220" t="s">
        <v>1550</v>
      </c>
      <c r="D423" s="232"/>
      <c r="E423" s="222"/>
    </row>
    <row r="424" spans="1:5" ht="18">
      <c r="A424" s="298" t="s">
        <v>1645</v>
      </c>
      <c r="B424" s="299" t="s">
        <v>1646</v>
      </c>
      <c r="C424" s="220" t="s">
        <v>1550</v>
      </c>
      <c r="D424" s="232"/>
      <c r="E424" s="222"/>
    </row>
    <row r="425" spans="1:5" ht="18">
      <c r="A425" s="298" t="s">
        <v>1647</v>
      </c>
      <c r="B425" s="299" t="s">
        <v>1648</v>
      </c>
      <c r="C425" s="220" t="s">
        <v>1550</v>
      </c>
      <c r="D425" s="232"/>
      <c r="E425" s="222"/>
    </row>
    <row r="426" spans="1:5" ht="18">
      <c r="A426" s="298" t="s">
        <v>1649</v>
      </c>
      <c r="B426" s="299" t="s">
        <v>1650</v>
      </c>
      <c r="C426" s="220" t="s">
        <v>1550</v>
      </c>
      <c r="D426" s="232"/>
      <c r="E426" s="222"/>
    </row>
    <row r="427" spans="1:5" ht="18">
      <c r="A427" s="298" t="s">
        <v>1651</v>
      </c>
      <c r="B427" s="299" t="s">
        <v>1652</v>
      </c>
      <c r="C427" s="220" t="s">
        <v>1550</v>
      </c>
      <c r="D427" s="232"/>
      <c r="E427" s="222"/>
    </row>
    <row r="428" spans="1:5" ht="18">
      <c r="A428" s="298" t="s">
        <v>1653</v>
      </c>
      <c r="B428" s="299" t="s">
        <v>1654</v>
      </c>
      <c r="C428" s="220" t="s">
        <v>1550</v>
      </c>
      <c r="D428" s="232"/>
      <c r="E428" s="222"/>
    </row>
    <row r="429" spans="1:5" ht="18.75" thickBot="1">
      <c r="A429" s="302" t="s">
        <v>1655</v>
      </c>
      <c r="B429" s="303" t="s">
        <v>1656</v>
      </c>
      <c r="C429" s="220" t="s">
        <v>1550</v>
      </c>
      <c r="D429" s="232"/>
      <c r="E429" s="222"/>
    </row>
    <row r="430" spans="1:5" ht="18">
      <c r="A430" s="296" t="s">
        <v>1657</v>
      </c>
      <c r="B430" s="297" t="s">
        <v>1658</v>
      </c>
      <c r="C430" s="220" t="s">
        <v>1550</v>
      </c>
      <c r="D430" s="232"/>
      <c r="E430" s="222"/>
    </row>
    <row r="431" spans="1:5" ht="18">
      <c r="A431" s="298" t="s">
        <v>1659</v>
      </c>
      <c r="B431" s="299" t="s">
        <v>1660</v>
      </c>
      <c r="C431" s="220" t="s">
        <v>1550</v>
      </c>
      <c r="D431" s="232"/>
      <c r="E431" s="222"/>
    </row>
    <row r="432" spans="1:5" ht="18">
      <c r="A432" s="298" t="s">
        <v>1661</v>
      </c>
      <c r="B432" s="299" t="s">
        <v>1662</v>
      </c>
      <c r="C432" s="220" t="s">
        <v>1550</v>
      </c>
      <c r="D432" s="232"/>
      <c r="E432" s="222"/>
    </row>
    <row r="433" spans="1:5" ht="18">
      <c r="A433" s="298" t="s">
        <v>1663</v>
      </c>
      <c r="B433" s="299" t="s">
        <v>1664</v>
      </c>
      <c r="C433" s="220" t="s">
        <v>1550</v>
      </c>
      <c r="D433" s="232"/>
      <c r="E433" s="222"/>
    </row>
    <row r="434" spans="1:5" ht="18">
      <c r="A434" s="298" t="s">
        <v>1665</v>
      </c>
      <c r="B434" s="300" t="s">
        <v>1666</v>
      </c>
      <c r="C434" s="220" t="s">
        <v>1550</v>
      </c>
      <c r="D434" s="232"/>
      <c r="E434" s="222"/>
    </row>
    <row r="435" spans="1:5" ht="18">
      <c r="A435" s="298" t="s">
        <v>1667</v>
      </c>
      <c r="B435" s="299" t="s">
        <v>1668</v>
      </c>
      <c r="C435" s="220" t="s">
        <v>1550</v>
      </c>
      <c r="D435" s="232"/>
      <c r="E435" s="222"/>
    </row>
    <row r="436" spans="1:5" ht="18">
      <c r="A436" s="298" t="s">
        <v>1669</v>
      </c>
      <c r="B436" s="299" t="s">
        <v>1670</v>
      </c>
      <c r="C436" s="220" t="s">
        <v>1550</v>
      </c>
      <c r="D436" s="232"/>
      <c r="E436" s="222"/>
    </row>
    <row r="437" spans="1:5" ht="18">
      <c r="A437" s="298" t="s">
        <v>1671</v>
      </c>
      <c r="B437" s="299" t="s">
        <v>1672</v>
      </c>
      <c r="C437" s="220" t="s">
        <v>1550</v>
      </c>
      <c r="D437" s="232"/>
      <c r="E437" s="222"/>
    </row>
    <row r="438" spans="1:5" ht="18">
      <c r="A438" s="298" t="s">
        <v>1673</v>
      </c>
      <c r="B438" s="299" t="s">
        <v>1674</v>
      </c>
      <c r="C438" s="220" t="s">
        <v>1550</v>
      </c>
      <c r="D438" s="232"/>
      <c r="E438" s="222"/>
    </row>
    <row r="439" spans="1:5" ht="18">
      <c r="A439" s="298" t="s">
        <v>1675</v>
      </c>
      <c r="B439" s="299" t="s">
        <v>1676</v>
      </c>
      <c r="C439" s="220" t="s">
        <v>1550</v>
      </c>
      <c r="D439" s="232"/>
      <c r="E439" s="222"/>
    </row>
    <row r="440" spans="1:5" ht="18">
      <c r="A440" s="298" t="s">
        <v>1677</v>
      </c>
      <c r="B440" s="299" t="s">
        <v>1678</v>
      </c>
      <c r="C440" s="220" t="s">
        <v>1550</v>
      </c>
      <c r="D440" s="232"/>
      <c r="E440" s="222"/>
    </row>
    <row r="441" spans="1:5" ht="18.75" thickBot="1">
      <c r="A441" s="302" t="s">
        <v>1679</v>
      </c>
      <c r="B441" s="303" t="s">
        <v>1680</v>
      </c>
      <c r="C441" s="220" t="s">
        <v>1550</v>
      </c>
      <c r="D441" s="232"/>
      <c r="E441" s="222"/>
    </row>
    <row r="442" spans="1:5" ht="18">
      <c r="A442" s="296" t="s">
        <v>1681</v>
      </c>
      <c r="B442" s="304" t="s">
        <v>1682</v>
      </c>
      <c r="C442" s="220" t="s">
        <v>1550</v>
      </c>
      <c r="D442" s="232"/>
      <c r="E442" s="222"/>
    </row>
    <row r="443" spans="1:5" ht="18">
      <c r="A443" s="298" t="s">
        <v>1683</v>
      </c>
      <c r="B443" s="299" t="s">
        <v>1684</v>
      </c>
      <c r="C443" s="220" t="s">
        <v>1550</v>
      </c>
      <c r="D443" s="232"/>
      <c r="E443" s="222"/>
    </row>
    <row r="444" spans="1:5" ht="18">
      <c r="A444" s="298" t="s">
        <v>1685</v>
      </c>
      <c r="B444" s="299" t="s">
        <v>1686</v>
      </c>
      <c r="C444" s="220" t="s">
        <v>1550</v>
      </c>
      <c r="D444" s="232"/>
      <c r="E444" s="222"/>
    </row>
    <row r="445" spans="1:5" ht="18">
      <c r="A445" s="298" t="s">
        <v>1687</v>
      </c>
      <c r="B445" s="299" t="s">
        <v>1688</v>
      </c>
      <c r="C445" s="220" t="s">
        <v>1550</v>
      </c>
      <c r="D445" s="232"/>
      <c r="E445" s="222"/>
    </row>
    <row r="446" spans="1:5" ht="18">
      <c r="A446" s="298" t="s">
        <v>1689</v>
      </c>
      <c r="B446" s="299" t="s">
        <v>1690</v>
      </c>
      <c r="C446" s="220" t="s">
        <v>1550</v>
      </c>
      <c r="D446" s="232"/>
      <c r="E446" s="222"/>
    </row>
    <row r="447" spans="1:5" ht="18">
      <c r="A447" s="298" t="s">
        <v>1691</v>
      </c>
      <c r="B447" s="299" t="s">
        <v>1692</v>
      </c>
      <c r="C447" s="220" t="s">
        <v>1550</v>
      </c>
      <c r="D447" s="232"/>
      <c r="E447" s="222"/>
    </row>
    <row r="448" spans="1:5" ht="18">
      <c r="A448" s="298" t="s">
        <v>1693</v>
      </c>
      <c r="B448" s="299" t="s">
        <v>1694</v>
      </c>
      <c r="C448" s="220" t="s">
        <v>1550</v>
      </c>
      <c r="D448" s="232"/>
      <c r="E448" s="222"/>
    </row>
    <row r="449" spans="1:5" ht="18">
      <c r="A449" s="298" t="s">
        <v>1695</v>
      </c>
      <c r="B449" s="299" t="s">
        <v>1696</v>
      </c>
      <c r="C449" s="220" t="s">
        <v>1550</v>
      </c>
      <c r="D449" s="232"/>
      <c r="E449" s="222"/>
    </row>
    <row r="450" spans="1:5" ht="18">
      <c r="A450" s="298" t="s">
        <v>1697</v>
      </c>
      <c r="B450" s="299" t="s">
        <v>1698</v>
      </c>
      <c r="C450" s="220" t="s">
        <v>1550</v>
      </c>
      <c r="D450" s="232"/>
      <c r="E450" s="222"/>
    </row>
    <row r="451" spans="1:5" ht="18.75" thickBot="1">
      <c r="A451" s="302" t="s">
        <v>1699</v>
      </c>
      <c r="B451" s="303" t="s">
        <v>1700</v>
      </c>
      <c r="C451" s="220" t="s">
        <v>1550</v>
      </c>
      <c r="D451" s="232"/>
      <c r="E451" s="222"/>
    </row>
    <row r="452" spans="1:5" ht="18">
      <c r="A452" s="296" t="s">
        <v>1701</v>
      </c>
      <c r="B452" s="297" t="s">
        <v>1702</v>
      </c>
      <c r="C452" s="220" t="s">
        <v>1550</v>
      </c>
      <c r="D452" s="232"/>
      <c r="E452" s="222"/>
    </row>
    <row r="453" spans="1:5" ht="18">
      <c r="A453" s="298" t="s">
        <v>1703</v>
      </c>
      <c r="B453" s="299" t="s">
        <v>1704</v>
      </c>
      <c r="C453" s="220" t="s">
        <v>1550</v>
      </c>
      <c r="D453" s="232"/>
      <c r="E453" s="222"/>
    </row>
    <row r="454" spans="1:5" ht="18">
      <c r="A454" s="298" t="s">
        <v>1705</v>
      </c>
      <c r="B454" s="299" t="s">
        <v>1706</v>
      </c>
      <c r="C454" s="220" t="s">
        <v>1550</v>
      </c>
      <c r="D454" s="232"/>
      <c r="E454" s="222"/>
    </row>
    <row r="455" spans="1:5" ht="18">
      <c r="A455" s="298" t="s">
        <v>1707</v>
      </c>
      <c r="B455" s="300" t="s">
        <v>1708</v>
      </c>
      <c r="C455" s="220" t="s">
        <v>1550</v>
      </c>
      <c r="D455" s="232"/>
      <c r="E455" s="222"/>
    </row>
    <row r="456" spans="1:5" ht="18">
      <c r="A456" s="298" t="s">
        <v>1709</v>
      </c>
      <c r="B456" s="299" t="s">
        <v>1710</v>
      </c>
      <c r="C456" s="220" t="s">
        <v>1550</v>
      </c>
      <c r="D456" s="232"/>
      <c r="E456" s="222"/>
    </row>
    <row r="457" spans="1:5" ht="18">
      <c r="A457" s="298" t="s">
        <v>1711</v>
      </c>
      <c r="B457" s="299" t="s">
        <v>1712</v>
      </c>
      <c r="C457" s="220" t="s">
        <v>1550</v>
      </c>
      <c r="D457" s="232"/>
      <c r="E457" s="222"/>
    </row>
    <row r="458" spans="1:5" ht="18">
      <c r="A458" s="298" t="s">
        <v>1713</v>
      </c>
      <c r="B458" s="299" t="s">
        <v>1714</v>
      </c>
      <c r="C458" s="220" t="s">
        <v>1550</v>
      </c>
      <c r="D458" s="232"/>
      <c r="E458" s="222"/>
    </row>
    <row r="459" spans="1:5" ht="18">
      <c r="A459" s="298" t="s">
        <v>1715</v>
      </c>
      <c r="B459" s="299" t="s">
        <v>1716</v>
      </c>
      <c r="C459" s="220" t="s">
        <v>1550</v>
      </c>
      <c r="D459" s="232"/>
      <c r="E459" s="222"/>
    </row>
    <row r="460" spans="1:5" ht="18">
      <c r="A460" s="298" t="s">
        <v>1717</v>
      </c>
      <c r="B460" s="299" t="s">
        <v>1718</v>
      </c>
      <c r="C460" s="220" t="s">
        <v>1550</v>
      </c>
      <c r="D460" s="232"/>
      <c r="E460" s="222"/>
    </row>
    <row r="461" spans="1:5" ht="18">
      <c r="A461" s="298" t="s">
        <v>1719</v>
      </c>
      <c r="B461" s="299" t="s">
        <v>1720</v>
      </c>
      <c r="C461" s="220" t="s">
        <v>1550</v>
      </c>
      <c r="D461" s="232"/>
      <c r="E461" s="222"/>
    </row>
    <row r="462" spans="1:5" ht="18.75" thickBot="1">
      <c r="A462" s="302" t="s">
        <v>1721</v>
      </c>
      <c r="B462" s="303" t="s">
        <v>1722</v>
      </c>
      <c r="C462" s="220" t="s">
        <v>1550</v>
      </c>
      <c r="D462" s="232"/>
      <c r="E462" s="222"/>
    </row>
    <row r="463" spans="1:5" ht="18">
      <c r="A463" s="296" t="s">
        <v>1723</v>
      </c>
      <c r="B463" s="297" t="s">
        <v>1724</v>
      </c>
      <c r="C463" s="220" t="s">
        <v>1550</v>
      </c>
      <c r="D463" s="232"/>
      <c r="E463" s="222"/>
    </row>
    <row r="464" spans="1:5" ht="18">
      <c r="A464" s="298" t="s">
        <v>1725</v>
      </c>
      <c r="B464" s="299" t="s">
        <v>1726</v>
      </c>
      <c r="C464" s="220" t="s">
        <v>1550</v>
      </c>
      <c r="D464" s="232"/>
      <c r="E464" s="222"/>
    </row>
    <row r="465" spans="1:5" ht="18">
      <c r="A465" s="298" t="s">
        <v>1727</v>
      </c>
      <c r="B465" s="300" t="s">
        <v>1728</v>
      </c>
      <c r="C465" s="220" t="s">
        <v>1550</v>
      </c>
      <c r="D465" s="232"/>
      <c r="E465" s="222"/>
    </row>
    <row r="466" spans="1:5" ht="18">
      <c r="A466" s="298" t="s">
        <v>1729</v>
      </c>
      <c r="B466" s="299" t="s">
        <v>1730</v>
      </c>
      <c r="C466" s="220" t="s">
        <v>1550</v>
      </c>
      <c r="D466" s="232"/>
      <c r="E466" s="222"/>
    </row>
    <row r="467" spans="1:5" ht="18">
      <c r="A467" s="298" t="s">
        <v>1731</v>
      </c>
      <c r="B467" s="299" t="s">
        <v>1732</v>
      </c>
      <c r="C467" s="220" t="s">
        <v>1550</v>
      </c>
      <c r="D467" s="232"/>
      <c r="E467" s="222"/>
    </row>
    <row r="468" spans="1:5" ht="18">
      <c r="A468" s="298" t="s">
        <v>1733</v>
      </c>
      <c r="B468" s="299" t="s">
        <v>1734</v>
      </c>
      <c r="C468" s="220" t="s">
        <v>1550</v>
      </c>
      <c r="D468" s="232"/>
      <c r="E468" s="222"/>
    </row>
    <row r="469" spans="1:5" ht="18">
      <c r="A469" s="298" t="s">
        <v>1735</v>
      </c>
      <c r="B469" s="299" t="s">
        <v>1736</v>
      </c>
      <c r="C469" s="220" t="s">
        <v>1550</v>
      </c>
      <c r="D469" s="232"/>
      <c r="E469" s="222"/>
    </row>
    <row r="470" spans="1:5" ht="18">
      <c r="A470" s="298" t="s">
        <v>1737</v>
      </c>
      <c r="B470" s="299" t="s">
        <v>1738</v>
      </c>
      <c r="C470" s="220" t="s">
        <v>1550</v>
      </c>
      <c r="D470" s="232"/>
      <c r="E470" s="222"/>
    </row>
    <row r="471" spans="1:5" ht="18">
      <c r="A471" s="298" t="s">
        <v>1739</v>
      </c>
      <c r="B471" s="299" t="s">
        <v>1740</v>
      </c>
      <c r="C471" s="220" t="s">
        <v>1550</v>
      </c>
      <c r="D471" s="232"/>
      <c r="E471" s="222"/>
    </row>
    <row r="472" spans="1:5" ht="18.75" thickBot="1">
      <c r="A472" s="302" t="s">
        <v>1741</v>
      </c>
      <c r="B472" s="303" t="s">
        <v>1742</v>
      </c>
      <c r="C472" s="220" t="s">
        <v>1550</v>
      </c>
      <c r="D472" s="232"/>
      <c r="E472" s="222"/>
    </row>
    <row r="473" spans="1:5" ht="18">
      <c r="A473" s="296" t="s">
        <v>1743</v>
      </c>
      <c r="B473" s="304" t="s">
        <v>1744</v>
      </c>
      <c r="C473" s="220" t="s">
        <v>1550</v>
      </c>
      <c r="D473" s="232"/>
      <c r="E473" s="222"/>
    </row>
    <row r="474" spans="1:5" ht="18">
      <c r="A474" s="298" t="s">
        <v>1745</v>
      </c>
      <c r="B474" s="299" t="s">
        <v>1746</v>
      </c>
      <c r="C474" s="220" t="s">
        <v>1550</v>
      </c>
      <c r="D474" s="232"/>
      <c r="E474" s="222"/>
    </row>
    <row r="475" spans="1:5" ht="18">
      <c r="A475" s="298" t="s">
        <v>1747</v>
      </c>
      <c r="B475" s="299" t="s">
        <v>1748</v>
      </c>
      <c r="C475" s="220" t="s">
        <v>1550</v>
      </c>
      <c r="D475" s="232"/>
      <c r="E475" s="222"/>
    </row>
    <row r="476" spans="1:5" ht="18.75" thickBot="1">
      <c r="A476" s="302" t="s">
        <v>1749</v>
      </c>
      <c r="B476" s="303" t="s">
        <v>1750</v>
      </c>
      <c r="C476" s="220" t="s">
        <v>1550</v>
      </c>
      <c r="D476" s="232"/>
      <c r="E476" s="222"/>
    </row>
    <row r="477" spans="1:5" ht="18">
      <c r="A477" s="296" t="s">
        <v>1751</v>
      </c>
      <c r="B477" s="297" t="s">
        <v>1752</v>
      </c>
      <c r="C477" s="220" t="s">
        <v>1550</v>
      </c>
      <c r="D477" s="232"/>
      <c r="E477" s="222"/>
    </row>
    <row r="478" spans="1:5" ht="18">
      <c r="A478" s="298" t="s">
        <v>1753</v>
      </c>
      <c r="B478" s="299" t="s">
        <v>1754</v>
      </c>
      <c r="C478" s="220" t="s">
        <v>1550</v>
      </c>
      <c r="D478" s="232"/>
      <c r="E478" s="222"/>
    </row>
    <row r="479" spans="1:5" ht="18">
      <c r="A479" s="298" t="s">
        <v>1755</v>
      </c>
      <c r="B479" s="300" t="s">
        <v>1756</v>
      </c>
      <c r="C479" s="220" t="s">
        <v>1550</v>
      </c>
      <c r="D479" s="232"/>
      <c r="E479" s="222"/>
    </row>
    <row r="480" spans="1:5" ht="18">
      <c r="A480" s="298" t="s">
        <v>1757</v>
      </c>
      <c r="B480" s="299" t="s">
        <v>1758</v>
      </c>
      <c r="C480" s="220" t="s">
        <v>1550</v>
      </c>
      <c r="D480" s="232"/>
      <c r="E480" s="222"/>
    </row>
    <row r="481" spans="1:5" ht="18">
      <c r="A481" s="298" t="s">
        <v>1759</v>
      </c>
      <c r="B481" s="299" t="s">
        <v>1760</v>
      </c>
      <c r="C481" s="220" t="s">
        <v>1550</v>
      </c>
      <c r="D481" s="232"/>
      <c r="E481" s="222"/>
    </row>
    <row r="482" spans="1:5" ht="18">
      <c r="A482" s="298" t="s">
        <v>1761</v>
      </c>
      <c r="B482" s="299" t="s">
        <v>1762</v>
      </c>
      <c r="C482" s="220" t="s">
        <v>1550</v>
      </c>
      <c r="D482" s="232"/>
      <c r="E482" s="222"/>
    </row>
    <row r="483" spans="1:5" ht="18">
      <c r="A483" s="298" t="s">
        <v>1763</v>
      </c>
      <c r="B483" s="299" t="s">
        <v>1764</v>
      </c>
      <c r="C483" s="220" t="s">
        <v>1550</v>
      </c>
      <c r="D483" s="232"/>
      <c r="E483" s="222"/>
    </row>
    <row r="484" spans="1:5" ht="18.75" thickBot="1">
      <c r="A484" s="302" t="s">
        <v>1765</v>
      </c>
      <c r="B484" s="303" t="s">
        <v>1766</v>
      </c>
      <c r="C484" s="220" t="s">
        <v>1550</v>
      </c>
      <c r="D484" s="232"/>
      <c r="E484" s="222"/>
    </row>
    <row r="485" spans="1:5" ht="18">
      <c r="A485" s="296" t="s">
        <v>1767</v>
      </c>
      <c r="B485" s="297" t="s">
        <v>1768</v>
      </c>
      <c r="C485" s="220" t="s">
        <v>1550</v>
      </c>
      <c r="D485" s="232"/>
      <c r="E485" s="222"/>
    </row>
    <row r="486" spans="1:5" ht="18">
      <c r="A486" s="298" t="s">
        <v>1769</v>
      </c>
      <c r="B486" s="299" t="s">
        <v>1770</v>
      </c>
      <c r="C486" s="220" t="s">
        <v>1550</v>
      </c>
      <c r="D486" s="232"/>
      <c r="E486" s="222"/>
    </row>
    <row r="487" spans="1:5" ht="18">
      <c r="A487" s="298" t="s">
        <v>1771</v>
      </c>
      <c r="B487" s="299" t="s">
        <v>1772</v>
      </c>
      <c r="C487" s="220" t="s">
        <v>1550</v>
      </c>
      <c r="D487" s="232"/>
      <c r="E487" s="222"/>
    </row>
    <row r="488" spans="1:5" ht="18">
      <c r="A488" s="298" t="s">
        <v>1773</v>
      </c>
      <c r="B488" s="299" t="s">
        <v>1774</v>
      </c>
      <c r="C488" s="220" t="s">
        <v>1550</v>
      </c>
      <c r="D488" s="232"/>
      <c r="E488" s="222"/>
    </row>
    <row r="489" spans="1:5" ht="18">
      <c r="A489" s="298" t="s">
        <v>1775</v>
      </c>
      <c r="B489" s="300" t="s">
        <v>1776</v>
      </c>
      <c r="C489" s="220" t="s">
        <v>1550</v>
      </c>
      <c r="D489" s="232"/>
      <c r="E489" s="222"/>
    </row>
    <row r="490" spans="1:5" ht="18">
      <c r="A490" s="298" t="s">
        <v>1777</v>
      </c>
      <c r="B490" s="299" t="s">
        <v>1778</v>
      </c>
      <c r="C490" s="220" t="s">
        <v>1550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1550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1550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1550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1550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1550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1550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1550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1550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1550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1550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1550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1550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1550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1550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1550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1550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1550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1550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1550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1550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1550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1550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1550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1550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1550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1550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1550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1550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1550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1550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1550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1550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1550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1550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1550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1550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1550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1550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1550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1550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1550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1550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1550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1550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1550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1550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1550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1550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1550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1550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1550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1550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1550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1550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1550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1550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1550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1550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1550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1550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1550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1550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1550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1550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1550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1550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1550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1550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1550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1550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1550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1550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1550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1550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1550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1550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1550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1550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1550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1550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1550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1550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1550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1550</v>
      </c>
      <c r="D574" s="232"/>
      <c r="E574" s="222"/>
    </row>
    <row r="575" spans="1:5" ht="18.75">
      <c r="A575" s="298" t="s">
        <v>858</v>
      </c>
      <c r="B575" s="299" t="s">
        <v>1664</v>
      </c>
      <c r="C575" s="220" t="s">
        <v>1550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1550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1550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1550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1550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1550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1550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1550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1550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1550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1550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1550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1550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1550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1550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1550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1550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1550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1550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1550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1550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1550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1550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1550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1550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1550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1550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1550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1550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1550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1550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1550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1550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1550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1550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1550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1550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1550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1550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1550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1550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1550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1550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1550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1550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1550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1550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1550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1550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1550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1550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1550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1550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1550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1550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1550</v>
      </c>
      <c r="D630" s="232"/>
      <c r="E630" s="222"/>
    </row>
    <row r="631" spans="1:5" ht="18.75">
      <c r="A631" s="298" t="s">
        <v>1801</v>
      </c>
      <c r="B631" s="299" t="s">
        <v>1802</v>
      </c>
      <c r="C631" s="220" t="s">
        <v>1550</v>
      </c>
      <c r="D631" s="232"/>
      <c r="E631" s="222"/>
    </row>
    <row r="632" spans="1:5" ht="18.75">
      <c r="A632" s="298" t="s">
        <v>1803</v>
      </c>
      <c r="B632" s="299" t="s">
        <v>1804</v>
      </c>
      <c r="C632" s="220" t="s">
        <v>1550</v>
      </c>
      <c r="D632" s="232"/>
      <c r="E632" s="222"/>
    </row>
    <row r="633" spans="1:5" ht="18.75">
      <c r="A633" s="298" t="s">
        <v>1805</v>
      </c>
      <c r="B633" s="299" t="s">
        <v>1806</v>
      </c>
      <c r="C633" s="220" t="s">
        <v>1550</v>
      </c>
      <c r="D633" s="232"/>
      <c r="E633" s="222"/>
    </row>
    <row r="634" spans="1:5" ht="18.75">
      <c r="A634" s="298" t="s">
        <v>1807</v>
      </c>
      <c r="B634" s="299" t="s">
        <v>1808</v>
      </c>
      <c r="C634" s="220" t="s">
        <v>1550</v>
      </c>
      <c r="D634" s="232"/>
      <c r="E634" s="222"/>
    </row>
    <row r="635" spans="1:5" ht="18.75">
      <c r="A635" s="298" t="s">
        <v>1809</v>
      </c>
      <c r="B635" s="299" t="s">
        <v>1810</v>
      </c>
      <c r="C635" s="220" t="s">
        <v>1550</v>
      </c>
      <c r="D635" s="232"/>
      <c r="E635" s="222"/>
    </row>
    <row r="636" spans="1:5" ht="18.75">
      <c r="A636" s="298" t="s">
        <v>1811</v>
      </c>
      <c r="B636" s="299" t="s">
        <v>1812</v>
      </c>
      <c r="C636" s="220" t="s">
        <v>1550</v>
      </c>
      <c r="D636" s="232"/>
      <c r="E636" s="222"/>
    </row>
    <row r="637" spans="1:5" ht="18.75">
      <c r="A637" s="298" t="s">
        <v>1813</v>
      </c>
      <c r="B637" s="299" t="s">
        <v>1814</v>
      </c>
      <c r="C637" s="220" t="s">
        <v>1550</v>
      </c>
      <c r="D637" s="232"/>
      <c r="E637" s="222"/>
    </row>
    <row r="638" spans="1:5" ht="18.75">
      <c r="A638" s="298" t="s">
        <v>1815</v>
      </c>
      <c r="B638" s="299" t="s">
        <v>1816</v>
      </c>
      <c r="C638" s="220" t="s">
        <v>1550</v>
      </c>
      <c r="D638" s="232"/>
      <c r="E638" s="222"/>
    </row>
    <row r="639" spans="1:5" ht="18.75">
      <c r="A639" s="298" t="s">
        <v>1817</v>
      </c>
      <c r="B639" s="299" t="s">
        <v>1818</v>
      </c>
      <c r="C639" s="220" t="s">
        <v>1550</v>
      </c>
      <c r="D639" s="232"/>
      <c r="E639" s="222"/>
    </row>
    <row r="640" spans="1:5" ht="18.75">
      <c r="A640" s="298" t="s">
        <v>1819</v>
      </c>
      <c r="B640" s="299" t="s">
        <v>1820</v>
      </c>
      <c r="C640" s="220" t="s">
        <v>1550</v>
      </c>
      <c r="D640" s="232"/>
      <c r="E640" s="222"/>
    </row>
    <row r="641" spans="1:5" ht="18.75">
      <c r="A641" s="298" t="s">
        <v>1821</v>
      </c>
      <c r="B641" s="299" t="s">
        <v>1822</v>
      </c>
      <c r="C641" s="220" t="s">
        <v>1550</v>
      </c>
      <c r="D641" s="232"/>
      <c r="E641" s="222"/>
    </row>
    <row r="642" spans="1:5" ht="18.75">
      <c r="A642" s="298" t="s">
        <v>1823</v>
      </c>
      <c r="B642" s="299" t="s">
        <v>1824</v>
      </c>
      <c r="C642" s="220" t="s">
        <v>1550</v>
      </c>
      <c r="D642" s="232"/>
      <c r="E642" s="222"/>
    </row>
    <row r="643" spans="1:5" ht="18.75">
      <c r="A643" s="298" t="s">
        <v>1825</v>
      </c>
      <c r="B643" s="299" t="s">
        <v>1826</v>
      </c>
      <c r="C643" s="220" t="s">
        <v>1550</v>
      </c>
      <c r="D643" s="232"/>
      <c r="E643" s="222"/>
    </row>
    <row r="644" spans="1:5" ht="18.75">
      <c r="A644" s="298" t="s">
        <v>1827</v>
      </c>
      <c r="B644" s="299" t="s">
        <v>1828</v>
      </c>
      <c r="C644" s="220" t="s">
        <v>1550</v>
      </c>
      <c r="D644" s="232"/>
      <c r="E644" s="222"/>
    </row>
    <row r="645" spans="1:5" ht="18.75">
      <c r="A645" s="298" t="s">
        <v>1829</v>
      </c>
      <c r="B645" s="299" t="s">
        <v>1830</v>
      </c>
      <c r="C645" s="220" t="s">
        <v>1550</v>
      </c>
      <c r="D645" s="232"/>
      <c r="E645" s="222"/>
    </row>
    <row r="646" spans="1:5" ht="18.75">
      <c r="A646" s="298" t="s">
        <v>1831</v>
      </c>
      <c r="B646" s="299" t="s">
        <v>1832</v>
      </c>
      <c r="C646" s="220" t="s">
        <v>1550</v>
      </c>
      <c r="D646" s="232"/>
      <c r="E646" s="222"/>
    </row>
    <row r="647" spans="1:5" ht="18.75">
      <c r="A647" s="298" t="s">
        <v>1833</v>
      </c>
      <c r="B647" s="299" t="s">
        <v>1834</v>
      </c>
      <c r="C647" s="220" t="s">
        <v>1550</v>
      </c>
      <c r="D647" s="232"/>
      <c r="E647" s="222"/>
    </row>
    <row r="648" spans="1:5" ht="18.75">
      <c r="A648" s="298" t="s">
        <v>1835</v>
      </c>
      <c r="B648" s="299" t="s">
        <v>1836</v>
      </c>
      <c r="C648" s="220" t="s">
        <v>1550</v>
      </c>
      <c r="D648" s="232"/>
      <c r="E648" s="222"/>
    </row>
    <row r="649" spans="1:5" ht="19.5" thickBot="1">
      <c r="A649" s="302" t="s">
        <v>1837</v>
      </c>
      <c r="B649" s="303" t="s">
        <v>1838</v>
      </c>
      <c r="C649" s="220" t="s">
        <v>1550</v>
      </c>
      <c r="D649" s="232"/>
      <c r="E649" s="222"/>
    </row>
    <row r="650" spans="1:5" ht="18.75">
      <c r="A650" s="296" t="s">
        <v>1839</v>
      </c>
      <c r="B650" s="297" t="s">
        <v>1840</v>
      </c>
      <c r="C650" s="220" t="s">
        <v>1550</v>
      </c>
      <c r="D650" s="232"/>
      <c r="E650" s="222"/>
    </row>
    <row r="651" spans="1:5" ht="18.75">
      <c r="A651" s="298" t="s">
        <v>1841</v>
      </c>
      <c r="B651" s="299" t="s">
        <v>1842</v>
      </c>
      <c r="C651" s="220" t="s">
        <v>1550</v>
      </c>
      <c r="D651" s="232"/>
      <c r="E651" s="222"/>
    </row>
    <row r="652" spans="1:5" ht="18.75">
      <c r="A652" s="298" t="s">
        <v>1843</v>
      </c>
      <c r="B652" s="299" t="s">
        <v>1844</v>
      </c>
      <c r="C652" s="220" t="s">
        <v>1550</v>
      </c>
      <c r="D652" s="232"/>
      <c r="E652" s="222"/>
    </row>
    <row r="653" spans="1:5" ht="18.75">
      <c r="A653" s="298" t="s">
        <v>1845</v>
      </c>
      <c r="B653" s="299" t="s">
        <v>1846</v>
      </c>
      <c r="C653" s="220" t="s">
        <v>1550</v>
      </c>
      <c r="D653" s="232"/>
      <c r="E653" s="222"/>
    </row>
    <row r="654" spans="1:5" ht="18.75">
      <c r="A654" s="298" t="s">
        <v>1847</v>
      </c>
      <c r="B654" s="299" t="s">
        <v>1848</v>
      </c>
      <c r="C654" s="220" t="s">
        <v>1550</v>
      </c>
      <c r="D654" s="232"/>
      <c r="E654" s="222"/>
    </row>
    <row r="655" spans="1:5" ht="18.75">
      <c r="A655" s="298" t="s">
        <v>1849</v>
      </c>
      <c r="B655" s="299" t="s">
        <v>1850</v>
      </c>
      <c r="C655" s="220" t="s">
        <v>1550</v>
      </c>
      <c r="D655" s="232"/>
      <c r="E655" s="222"/>
    </row>
    <row r="656" spans="1:5" ht="18.75">
      <c r="A656" s="298" t="s">
        <v>1851</v>
      </c>
      <c r="B656" s="299" t="s">
        <v>1852</v>
      </c>
      <c r="C656" s="220" t="s">
        <v>1550</v>
      </c>
      <c r="D656" s="232"/>
      <c r="E656" s="222"/>
    </row>
    <row r="657" spans="1:5" ht="18.75">
      <c r="A657" s="298" t="s">
        <v>1853</v>
      </c>
      <c r="B657" s="299" t="s">
        <v>1854</v>
      </c>
      <c r="C657" s="220" t="s">
        <v>1550</v>
      </c>
      <c r="D657" s="232"/>
      <c r="E657" s="222"/>
    </row>
    <row r="658" spans="1:5" ht="18.75">
      <c r="A658" s="298" t="s">
        <v>1855</v>
      </c>
      <c r="B658" s="299" t="s">
        <v>1856</v>
      </c>
      <c r="C658" s="220" t="s">
        <v>1550</v>
      </c>
      <c r="D658" s="232"/>
      <c r="E658" s="222"/>
    </row>
    <row r="659" spans="1:5" ht="19.5">
      <c r="A659" s="298" t="s">
        <v>1857</v>
      </c>
      <c r="B659" s="300" t="s">
        <v>1858</v>
      </c>
      <c r="C659" s="220" t="s">
        <v>1550</v>
      </c>
      <c r="D659" s="232"/>
      <c r="E659" s="222"/>
    </row>
    <row r="660" spans="1:5" ht="19.5" thickBot="1">
      <c r="A660" s="302" t="s">
        <v>1859</v>
      </c>
      <c r="B660" s="303" t="s">
        <v>1860</v>
      </c>
      <c r="C660" s="220" t="s">
        <v>1550</v>
      </c>
      <c r="D660" s="232"/>
      <c r="E660" s="222"/>
    </row>
    <row r="661" spans="1:5" ht="18.75">
      <c r="A661" s="296" t="s">
        <v>1861</v>
      </c>
      <c r="B661" s="297" t="s">
        <v>1862</v>
      </c>
      <c r="C661" s="220" t="s">
        <v>1550</v>
      </c>
      <c r="D661" s="232"/>
      <c r="E661" s="222"/>
    </row>
    <row r="662" spans="1:5" ht="18.75">
      <c r="A662" s="298" t="s">
        <v>1863</v>
      </c>
      <c r="B662" s="299" t="s">
        <v>1864</v>
      </c>
      <c r="C662" s="220" t="s">
        <v>1550</v>
      </c>
      <c r="D662" s="232"/>
      <c r="E662" s="222"/>
    </row>
    <row r="663" spans="1:5" ht="18.75">
      <c r="A663" s="298" t="s">
        <v>1865</v>
      </c>
      <c r="B663" s="299" t="s">
        <v>1866</v>
      </c>
      <c r="C663" s="220" t="s">
        <v>1550</v>
      </c>
      <c r="D663" s="232"/>
      <c r="E663" s="222"/>
    </row>
    <row r="664" spans="1:5" ht="18.75">
      <c r="A664" s="298" t="s">
        <v>1867</v>
      </c>
      <c r="B664" s="299" t="s">
        <v>1868</v>
      </c>
      <c r="C664" s="220" t="s">
        <v>1550</v>
      </c>
      <c r="D664" s="232"/>
      <c r="E664" s="222"/>
    </row>
    <row r="665" spans="1:5" ht="20.25" thickBot="1">
      <c r="A665" s="302" t="s">
        <v>1869</v>
      </c>
      <c r="B665" s="309" t="s">
        <v>1870</v>
      </c>
      <c r="C665" s="220" t="s">
        <v>1550</v>
      </c>
      <c r="D665" s="232"/>
      <c r="E665" s="222"/>
    </row>
    <row r="666" spans="1:5" ht="18.75">
      <c r="A666" s="296" t="s">
        <v>1871</v>
      </c>
      <c r="B666" s="297" t="s">
        <v>1872</v>
      </c>
      <c r="C666" s="220" t="s">
        <v>1550</v>
      </c>
      <c r="D666" s="232"/>
      <c r="E666" s="222"/>
    </row>
    <row r="667" spans="1:5" ht="18.75">
      <c r="A667" s="298" t="s">
        <v>1873</v>
      </c>
      <c r="B667" s="299" t="s">
        <v>1874</v>
      </c>
      <c r="C667" s="220" t="s">
        <v>1550</v>
      </c>
      <c r="D667" s="232"/>
      <c r="E667" s="222"/>
    </row>
    <row r="668" spans="1:5" ht="18.75">
      <c r="A668" s="298" t="s">
        <v>1875</v>
      </c>
      <c r="B668" s="299" t="s">
        <v>1876</v>
      </c>
      <c r="C668" s="220" t="s">
        <v>1550</v>
      </c>
      <c r="D668" s="232"/>
      <c r="E668" s="222"/>
    </row>
    <row r="669" spans="1:5" ht="18.75">
      <c r="A669" s="298" t="s">
        <v>1877</v>
      </c>
      <c r="B669" s="299" t="s">
        <v>1878</v>
      </c>
      <c r="C669" s="220" t="s">
        <v>1550</v>
      </c>
      <c r="D669" s="232"/>
      <c r="E669" s="222"/>
    </row>
    <row r="670" spans="1:5" ht="18.75">
      <c r="A670" s="298" t="s">
        <v>1879</v>
      </c>
      <c r="B670" s="299" t="s">
        <v>1880</v>
      </c>
      <c r="C670" s="220" t="s">
        <v>1550</v>
      </c>
      <c r="D670" s="232"/>
      <c r="E670" s="222"/>
    </row>
    <row r="671" spans="1:5" ht="18.75">
      <c r="A671" s="298" t="s">
        <v>1881</v>
      </c>
      <c r="B671" s="299" t="s">
        <v>1882</v>
      </c>
      <c r="C671" s="220" t="s">
        <v>1550</v>
      </c>
      <c r="D671" s="232"/>
      <c r="E671" s="222"/>
    </row>
    <row r="672" spans="1:5" ht="18.75">
      <c r="A672" s="298" t="s">
        <v>1883</v>
      </c>
      <c r="B672" s="299" t="s">
        <v>1884</v>
      </c>
      <c r="C672" s="220" t="s">
        <v>1550</v>
      </c>
      <c r="D672" s="232"/>
      <c r="E672" s="222"/>
    </row>
    <row r="673" spans="1:5" ht="18.75">
      <c r="A673" s="298" t="s">
        <v>1885</v>
      </c>
      <c r="B673" s="299" t="s">
        <v>1886</v>
      </c>
      <c r="C673" s="220" t="s">
        <v>1550</v>
      </c>
      <c r="D673" s="232"/>
      <c r="E673" s="222"/>
    </row>
    <row r="674" spans="1:5" ht="18.75">
      <c r="A674" s="298" t="s">
        <v>1887</v>
      </c>
      <c r="B674" s="299" t="s">
        <v>1888</v>
      </c>
      <c r="C674" s="220" t="s">
        <v>1550</v>
      </c>
      <c r="D674" s="232"/>
      <c r="E674" s="222"/>
    </row>
    <row r="675" spans="1:5" ht="18.75">
      <c r="A675" s="298" t="s">
        <v>1889</v>
      </c>
      <c r="B675" s="299" t="s">
        <v>1890</v>
      </c>
      <c r="C675" s="220" t="s">
        <v>1550</v>
      </c>
      <c r="D675" s="232"/>
      <c r="E675" s="222"/>
    </row>
    <row r="676" spans="1:5" ht="20.25" thickBot="1">
      <c r="A676" s="302" t="s">
        <v>1891</v>
      </c>
      <c r="B676" s="309" t="s">
        <v>1892</v>
      </c>
      <c r="C676" s="220" t="s">
        <v>1550</v>
      </c>
      <c r="D676" s="232"/>
      <c r="E676" s="222"/>
    </row>
    <row r="677" spans="1:5" ht="18.75">
      <c r="A677" s="296" t="s">
        <v>1893</v>
      </c>
      <c r="B677" s="297" t="s">
        <v>1894</v>
      </c>
      <c r="C677" s="220" t="s">
        <v>1550</v>
      </c>
      <c r="D677" s="232"/>
      <c r="E677" s="222"/>
    </row>
    <row r="678" spans="1:5" ht="18.75">
      <c r="A678" s="298" t="s">
        <v>1895</v>
      </c>
      <c r="B678" s="299" t="s">
        <v>1896</v>
      </c>
      <c r="C678" s="220" t="s">
        <v>1550</v>
      </c>
      <c r="D678" s="232"/>
      <c r="E678" s="222"/>
    </row>
    <row r="679" spans="1:5" ht="18.75">
      <c r="A679" s="298" t="s">
        <v>1897</v>
      </c>
      <c r="B679" s="299" t="s">
        <v>1898</v>
      </c>
      <c r="C679" s="220" t="s">
        <v>1550</v>
      </c>
      <c r="D679" s="232"/>
      <c r="E679" s="222"/>
    </row>
    <row r="680" spans="1:5" ht="18.75">
      <c r="A680" s="298" t="s">
        <v>1899</v>
      </c>
      <c r="B680" s="299" t="s">
        <v>1900</v>
      </c>
      <c r="C680" s="220" t="s">
        <v>1550</v>
      </c>
      <c r="D680" s="232"/>
      <c r="E680" s="222"/>
    </row>
    <row r="681" spans="1:5" ht="18.75">
      <c r="A681" s="298" t="s">
        <v>1901</v>
      </c>
      <c r="B681" s="299" t="s">
        <v>1902</v>
      </c>
      <c r="C681" s="220" t="s">
        <v>1550</v>
      </c>
      <c r="D681" s="232"/>
      <c r="E681" s="222"/>
    </row>
    <row r="682" spans="1:5" ht="18.75">
      <c r="A682" s="298" t="s">
        <v>1903</v>
      </c>
      <c r="B682" s="299" t="s">
        <v>1904</v>
      </c>
      <c r="C682" s="220" t="s">
        <v>1550</v>
      </c>
      <c r="D682" s="232"/>
      <c r="E682" s="222"/>
    </row>
    <row r="683" spans="1:5" ht="18.75">
      <c r="A683" s="298" t="s">
        <v>1905</v>
      </c>
      <c r="B683" s="299" t="s">
        <v>1906</v>
      </c>
      <c r="C683" s="220" t="s">
        <v>1550</v>
      </c>
      <c r="D683" s="232"/>
      <c r="E683" s="222"/>
    </row>
    <row r="684" spans="1:5" ht="18.75">
      <c r="A684" s="298" t="s">
        <v>1907</v>
      </c>
      <c r="B684" s="299" t="s">
        <v>1908</v>
      </c>
      <c r="C684" s="220" t="s">
        <v>1550</v>
      </c>
      <c r="D684" s="232"/>
      <c r="E684" s="222"/>
    </row>
    <row r="685" spans="1:5" ht="18.75">
      <c r="A685" s="298" t="s">
        <v>1909</v>
      </c>
      <c r="B685" s="299" t="s">
        <v>1910</v>
      </c>
      <c r="C685" s="220" t="s">
        <v>1550</v>
      </c>
      <c r="D685" s="232"/>
      <c r="E685" s="222"/>
    </row>
    <row r="686" spans="1:5" ht="20.25" thickBot="1">
      <c r="A686" s="302" t="s">
        <v>1911</v>
      </c>
      <c r="B686" s="309" t="s">
        <v>1912</v>
      </c>
      <c r="C686" s="220" t="s">
        <v>1550</v>
      </c>
      <c r="D686" s="232"/>
      <c r="E686" s="222"/>
    </row>
    <row r="687" spans="1:5" ht="18.75">
      <c r="A687" s="296" t="s">
        <v>1913</v>
      </c>
      <c r="B687" s="297" t="s">
        <v>1914</v>
      </c>
      <c r="C687" s="220" t="s">
        <v>1550</v>
      </c>
      <c r="D687" s="232"/>
      <c r="E687" s="222"/>
    </row>
    <row r="688" spans="1:5" ht="18.75">
      <c r="A688" s="298" t="s">
        <v>1915</v>
      </c>
      <c r="B688" s="299" t="s">
        <v>1916</v>
      </c>
      <c r="C688" s="220" t="s">
        <v>1550</v>
      </c>
      <c r="D688" s="232"/>
      <c r="E688" s="222"/>
    </row>
    <row r="689" spans="1:5" ht="18.75">
      <c r="A689" s="298" t="s">
        <v>1917</v>
      </c>
      <c r="B689" s="299" t="s">
        <v>1918</v>
      </c>
      <c r="C689" s="220" t="s">
        <v>1550</v>
      </c>
      <c r="D689" s="232"/>
      <c r="E689" s="222"/>
    </row>
    <row r="690" spans="1:5" ht="18.75">
      <c r="A690" s="298" t="s">
        <v>1919</v>
      </c>
      <c r="B690" s="299" t="s">
        <v>1920</v>
      </c>
      <c r="C690" s="220" t="s">
        <v>1550</v>
      </c>
      <c r="D690" s="232"/>
      <c r="E690" s="222"/>
    </row>
    <row r="691" spans="1:5" ht="20.25" thickBot="1">
      <c r="A691" s="302" t="s">
        <v>1921</v>
      </c>
      <c r="B691" s="309" t="s">
        <v>1922</v>
      </c>
      <c r="C691" s="220" t="s">
        <v>1550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2015-11-09T15:09:42Z</cp:lastPrinted>
  <dcterms:created xsi:type="dcterms:W3CDTF">1997-12-10T11:54:07Z</dcterms:created>
  <dcterms:modified xsi:type="dcterms:W3CDTF">2015-12-09T14:44:41Z</dcterms:modified>
  <cp:category/>
  <cp:version/>
  <cp:contentType/>
  <cp:contentStatus/>
</cp:coreProperties>
</file>