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0730" windowHeight="11760" tabRatio="668" firstSheet="2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<sst xmlns="http://schemas.openxmlformats.org/spreadsheetml/2006/main" count="181" uniqueCount="79">
  <si>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</si>
  <si>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</si>
  <si>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</si>
  <si>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</si>
  <si>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</si>
  <si>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</si>
  <si>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</si>
  <si>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</si>
  <si>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</si>
  <si>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</si>
  <si>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</si>
  <si>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</si>
  <si>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</si>
  <si>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</si>
  <si>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</si>
  <si>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</si>
  <si>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</si>
  <si>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</si>
  <si>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</si>
  <si>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</si>
  <si>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</si>
  <si>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</si>
  <si>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</si>
  <si>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</si>
  <si>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</si>
  <si>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</si>
  <si>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</si>
  <si>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</si>
  <si>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</si>
  <si>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</si>
  <si>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</si>
  <si>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</si>
  <si>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</si>
  <si>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</si>
  <si>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</si>
  <si>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</si>
  <si>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</si>
  <si>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</si>
  <si>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</si>
  <si>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</si>
  <si>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</si>
  <si>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</si>
  <si>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</si>
  <si>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</si>
  <si>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</si>
  <si>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</si>
  <si>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</si>
  <si>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</si>
  <si>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</si>
  <si>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</si>
  <si>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</si>
  <si>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</si>
  <si>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</si>
  <si>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</si>
  <si>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</si>
  <si>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</si>
  <si>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</si>
  <si>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</si>
  <si>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</si>
  <si>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</si>
  <si>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</si>
  <si>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</si>
  <si>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</si>
  <si>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</si>
  <si>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</si>
  <si>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</si>
  <si>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</si>
  <si>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</si>
  <si>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</si>
  <si>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</si>
  <si>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Националния осигурителен институт</t>
  </si>
  <si>
    <t>§ 7 от Преходните и заключителни разпоредби от Закон за бюджета на ДОО за 2022 г.</t>
  </si>
  <si>
    <t>Параграф 6, ал. 1 от ПЗР на Закона за бюджета на ДОО за 2021 г.; ПМС от 2020 г.; ПМС 84 от 11 март 2021 г.; ПМС 168 от 22 април 2021 г.; ПМС № 192 от 27 май 2021 г.; ПМС № 204 от 23 юни 2021 г., ПМС № 242 от 22 юли 2021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</si>
  <si>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</t>
  </si>
  <si>
    <t>ПМС 479 от 30 декември 2021 г.</t>
  </si>
  <si>
    <t>ПМС 474 от 30 декември 2021 г.</t>
  </si>
  <si>
    <t>ПМС 392/17.11.2021 г.</t>
  </si>
  <si>
    <t>Закон за бюджета на ДОО за 2021 г.</t>
  </si>
  <si>
    <t xml:space="preserve">ПМС 482/30.12.2021 г. и ПМС 40/31.03.2022 г.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</si>
</sst>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6" applyNumberFormat="0" applyAlignment="0" applyProtection="0"/>
    <xf numFmtId="0" fontId="46" fillId="29" borderId="2" applyNumberFormat="0" applyAlignment="0" applyProtection="0"/>
    <xf numFmtId="0" fontId="47" fillId="30" borderId="7" applyNumberFormat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54" fillId="9" borderId="0" xfId="3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33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33" applyFont="1" applyFill="1" applyBorder="1" applyAlignment="1" applyProtection="1">
      <alignment vertical="center" wrapText="1"/>
      <protection/>
    </xf>
    <xf numFmtId="0" fontId="55" fillId="9" borderId="11" xfId="33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33" applyFont="1" applyFill="1" applyBorder="1" applyAlignment="1" applyProtection="1">
      <alignment horizontal="center" vertical="center" wrapText="1"/>
      <protection/>
    </xf>
    <xf numFmtId="0" fontId="54" fillId="9" borderId="12" xfId="33" applyFont="1" applyFill="1" applyBorder="1" applyAlignment="1" applyProtection="1">
      <alignment vertical="center" wrapText="1"/>
      <protection/>
    </xf>
    <xf numFmtId="0" fontId="54" fillId="9" borderId="13" xfId="33" applyFont="1" applyFill="1" applyBorder="1" applyAlignment="1" applyProtection="1">
      <alignment vertical="center" wrapText="1"/>
      <protection/>
    </xf>
    <xf numFmtId="0" fontId="54" fillId="9" borderId="14" xfId="3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33" applyNumberFormat="1" applyFont="1" applyFill="1" applyBorder="1" applyAlignment="1" applyProtection="1">
      <alignment vertical="center" wrapText="1"/>
      <protection locked="0"/>
    </xf>
    <xf numFmtId="14" fontId="54" fillId="9" borderId="16" xfId="33" applyNumberFormat="1" applyFont="1" applyFill="1" applyBorder="1" applyAlignment="1" applyProtection="1">
      <alignment vertical="center" wrapText="1"/>
      <protection/>
    </xf>
    <xf numFmtId="0" fontId="6" fillId="9" borderId="17" xfId="34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34" applyFont="1" applyFill="1" applyBorder="1" applyAlignment="1" applyProtection="1">
      <alignment horizontal="center" vertical="center" wrapText="1"/>
      <protection/>
    </xf>
    <xf numFmtId="0" fontId="8" fillId="9" borderId="22" xfId="34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33" applyFont="1" applyFill="1" applyBorder="1" applyAlignment="1" applyProtection="1">
      <alignment horizontal="center" vertical="center" wrapText="1"/>
      <protection/>
    </xf>
    <xf numFmtId="0" fontId="8" fillId="9" borderId="21" xfId="34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34" applyFont="1" applyFill="1" applyBorder="1" applyAlignment="1" applyProtection="1">
      <alignment vertical="center" wrapText="1"/>
      <protection/>
    </xf>
    <xf numFmtId="0" fontId="6" fillId="9" borderId="29" xfId="34" applyFont="1" applyFill="1" applyBorder="1" applyAlignment="1" applyProtection="1">
      <alignment horizontal="center" vertical="center" wrapText="1"/>
      <protection/>
    </xf>
    <xf numFmtId="0" fontId="54" fillId="9" borderId="0" xfId="33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33" applyFont="1" applyFill="1" applyBorder="1" applyAlignment="1" applyProtection="1">
      <alignment horizontal="center" vertical="top" wrapText="1"/>
      <protection/>
    </xf>
    <xf numFmtId="0" fontId="63" fillId="9" borderId="31" xfId="33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33" applyFont="1" applyFill="1" applyBorder="1" applyAlignment="1" applyProtection="1">
      <alignment horizontal="center" vertical="top" wrapText="1"/>
      <protection/>
    </xf>
    <xf numFmtId="0" fontId="63" fillId="9" borderId="30" xfId="33" applyFont="1" applyFill="1" applyBorder="1" applyAlignment="1" applyProtection="1">
      <alignment horizontal="center" vertical="top" wrapText="1"/>
      <protection/>
    </xf>
    <xf numFmtId="0" fontId="63" fillId="9" borderId="31" xfId="33" applyFont="1" applyFill="1" applyBorder="1" applyAlignment="1" applyProtection="1">
      <alignment horizontal="center" vertical="top" wrapText="1"/>
      <protection/>
    </xf>
    <xf numFmtId="0" fontId="8" fillId="9" borderId="32" xfId="34" applyFont="1" applyFill="1" applyBorder="1" applyAlignment="1" applyProtection="1">
      <alignment horizontal="center" vertical="center" wrapText="1"/>
      <protection/>
    </xf>
    <xf numFmtId="0" fontId="8" fillId="9" borderId="33" xfId="34" applyFont="1" applyFill="1" applyBorder="1" applyAlignment="1" applyProtection="1">
      <alignment horizontal="center" vertical="center" wrapText="1"/>
      <protection/>
    </xf>
    <xf numFmtId="0" fontId="8" fillId="9" borderId="29" xfId="34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34" applyFont="1" applyFill="1" applyBorder="1" applyAlignment="1" applyProtection="1">
      <alignment horizontal="center" vertical="center"/>
      <protection/>
    </xf>
    <xf numFmtId="0" fontId="9" fillId="9" borderId="29" xfId="34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14" activePane="bottomLeft" state="frozen"/>
      <selection pane="topLeft" activeCell="A1" sqref="A1"/>
      <selection pane="bottomLeft" activeCell="B12" sqref="B12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63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70</v>
      </c>
      <c r="B4" s="84"/>
      <c r="C4" s="85"/>
      <c r="D4" s="17">
        <v>44562</v>
      </c>
      <c r="E4" s="17">
        <v>44712</v>
      </c>
      <c r="F4" s="3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571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151806846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31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25</v>
      </c>
      <c r="B24" s="46">
        <f aca="true" t="shared" si="2" ref="B24:G24">+B8+B12+B13+B15+B17+B18+B19+B20+B21</f>
        <v>151807417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11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26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Националния осигурителен институт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44712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">
        <v>30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Националния осигурителен институт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44712</v>
      </c>
      <c r="F4" s="5"/>
      <c r="G4" s="9"/>
    </row>
    <row r="5" spans="1:7" ht="18.75" customHeight="1" thickBot="1">
      <c r="A5" s="92" t="s">
        <v>64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14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5" sqref="B1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Националния осигурителен институт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44712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>
        <v>571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>
        <v>151806846</v>
      </c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151807417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33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tabSelected="1" zoomScalePageLayoutView="0" workbookViewId="0" topLeftCell="A1">
      <pane xSplit="2" ySplit="8" topLeftCell="C33" activePane="bottomRight" state="frozen"/>
      <selection pane="topLeft" activeCell="B1" sqref="B1"/>
      <selection pane="topRight" activeCell="C1" sqref="C1"/>
      <selection pane="bottomLeft" activeCell="B9" sqref="B9"/>
      <selection pane="bottomRight" activeCell="D14" sqref="D14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">
        <v>68</v>
      </c>
      <c r="C2" s="78"/>
      <c r="D2" s="78"/>
      <c r="E2" s="78"/>
      <c r="F2" s="78"/>
      <c r="G2" s="69"/>
      <c r="H2" s="69"/>
      <c r="I2" s="70"/>
      <c r="J2" s="58" t="str">
        <f>IF(SUM(J10:J42)=0,"",IF(SUM(J10:J42)=1,"Добавена е нова мярка!","Добавени са нови мерки!"))</f>
        <v>Добавена е нова мярка!</v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Националния осигурителен институт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64</v>
      </c>
      <c r="C5" s="98"/>
      <c r="D5" s="76"/>
      <c r="E5" s="18">
        <f>IF(ISBLANK(ОБЩО!D4),"",ОБЩО!D4)</f>
        <v>44562</v>
      </c>
      <c r="F5" s="18">
        <f>IF(ISBLANK(ОБЩО!E4),"",ОБЩО!E4)</f>
        <v>44712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69</v>
      </c>
      <c r="H6" s="95"/>
      <c r="I6" s="96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151807417</v>
      </c>
      <c r="E9" s="39">
        <f t="shared" si="0"/>
        <v>0</v>
      </c>
      <c r="F9" s="63">
        <f t="shared" si="0"/>
        <v>0</v>
      </c>
      <c r="G9" s="39">
        <f t="shared" si="0"/>
        <v>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1</v>
      </c>
      <c r="B11" s="29" t="s">
        <v>37</v>
      </c>
      <c r="C11" s="39"/>
      <c r="D11" s="39">
        <f aca="true" t="shared" si="2" ref="D11:I11">SUM(D12:D21)</f>
        <v>96165187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41</v>
      </c>
      <c r="C12" s="38"/>
      <c r="D12" s="51"/>
      <c r="E12" s="51"/>
      <c r="F12" s="51"/>
      <c r="G12" s="51"/>
      <c r="H12" s="51"/>
      <c r="I12" s="51"/>
    </row>
    <row r="13" spans="1:9" ht="47.25">
      <c r="A13" s="54">
        <f t="shared" si="1"/>
        <v>1</v>
      </c>
      <c r="B13" s="67" t="s">
        <v>61</v>
      </c>
      <c r="C13" s="38" t="s">
        <v>71</v>
      </c>
      <c r="D13" s="51">
        <f>83896820</f>
        <v>83896820</v>
      </c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10.25">
      <c r="A17" s="54">
        <f t="shared" si="1"/>
        <v>1</v>
      </c>
      <c r="B17" s="22" t="s">
        <v>73</v>
      </c>
      <c r="C17" s="38" t="s">
        <v>72</v>
      </c>
      <c r="D17" s="52">
        <v>12268367</v>
      </c>
      <c r="E17" s="52"/>
      <c r="F17" s="52"/>
      <c r="G17" s="52"/>
      <c r="H17" s="52"/>
      <c r="I17" s="52"/>
      <c r="J17">
        <f>IF(ABS(MAX(D17:F17))+ABS(MIN(D17:F17))=0,0,1)</f>
        <v>1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1</v>
      </c>
      <c r="B22" s="30" t="s">
        <v>38</v>
      </c>
      <c r="C22" s="39"/>
      <c r="D22" s="39">
        <f aca="true" t="shared" si="3" ref="D22:I22">SUM(D23:D31)</f>
        <v>55641659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31.5">
      <c r="A23" s="54">
        <f t="shared" si="1"/>
        <v>1</v>
      </c>
      <c r="B23" s="21" t="s">
        <v>45</v>
      </c>
      <c r="C23" s="38" t="s">
        <v>78</v>
      </c>
      <c r="D23" s="52">
        <v>55641659</v>
      </c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65</v>
      </c>
      <c r="C32" s="39"/>
      <c r="D32" s="39">
        <f aca="true" t="shared" si="4" ref="D32:I32">SUM(D33:D42)</f>
        <v>571</v>
      </c>
      <c r="E32" s="39">
        <f t="shared" si="4"/>
        <v>0</v>
      </c>
      <c r="F32" s="39">
        <f t="shared" si="4"/>
        <v>0</v>
      </c>
      <c r="G32" s="39">
        <f t="shared" si="4"/>
        <v>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0</v>
      </c>
      <c r="B33" s="21" t="s">
        <v>47</v>
      </c>
      <c r="C33" s="38"/>
      <c r="D33" s="51"/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48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1</v>
      </c>
      <c r="B35" s="21" t="s">
        <v>62</v>
      </c>
      <c r="C35" s="51" t="s">
        <v>77</v>
      </c>
      <c r="D35" s="51">
        <v>571</v>
      </c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40</v>
      </c>
      <c r="C37" s="38"/>
      <c r="D37" s="51"/>
      <c r="E37" s="51"/>
      <c r="F37" s="51"/>
      <c r="G37" s="51"/>
      <c r="H37" s="51"/>
      <c r="I37" s="51"/>
    </row>
    <row r="38" spans="1:9" s="2" customFormat="1" ht="63">
      <c r="A38" s="54">
        <f t="shared" si="1"/>
        <v>0</v>
      </c>
      <c r="B38" s="71" t="s">
        <v>66</v>
      </c>
      <c r="C38" s="38"/>
      <c r="D38" s="51"/>
      <c r="E38" s="51"/>
      <c r="F38" s="51"/>
      <c r="G38" s="51"/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67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D13" sqref="D13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51</v>
      </c>
      <c r="C2" s="78"/>
      <c r="D2" s="79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Националния осигурителен институт</v>
      </c>
      <c r="C4" s="18">
        <f>IF(ISBLANK(ОБЩО!D4),"",ОБЩО!D4)</f>
        <v>44562</v>
      </c>
      <c r="D4" s="18">
        <f>IF(ISBLANK(ОБЩО!E4),"",ОБЩО!E4)</f>
        <v>44712</v>
      </c>
    </row>
    <row r="5" spans="1:4" ht="18.75" customHeight="1" thickBot="1">
      <c r="A5" s="54">
        <v>1</v>
      </c>
      <c r="B5" s="68" t="s">
        <v>64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795957556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27">IF(ABS(MAX(D11:D11))+ABS(MIN(D11:D11))=0,0,1)</f>
        <v>1</v>
      </c>
      <c r="B11" s="29" t="s">
        <v>37</v>
      </c>
      <c r="C11" s="39"/>
      <c r="D11" s="39">
        <f>SUM(D12:D16)</f>
        <v>669253923</v>
      </c>
    </row>
    <row r="12" spans="1:4" ht="78.75">
      <c r="A12" s="54">
        <f t="shared" si="0"/>
        <v>1</v>
      </c>
      <c r="B12" s="57" t="s">
        <v>52</v>
      </c>
      <c r="C12" s="38" t="s">
        <v>74</v>
      </c>
      <c r="D12" s="51">
        <f>613227491</f>
        <v>613227491</v>
      </c>
    </row>
    <row r="13" spans="1:4" ht="63">
      <c r="A13" s="54">
        <f t="shared" si="0"/>
        <v>1</v>
      </c>
      <c r="B13" s="24" t="s">
        <v>53</v>
      </c>
      <c r="C13" s="38" t="s">
        <v>75</v>
      </c>
      <c r="D13" s="51">
        <v>56026432</v>
      </c>
    </row>
    <row r="14" spans="1:4" ht="31.5">
      <c r="A14" s="54">
        <f t="shared" si="0"/>
        <v>0</v>
      </c>
      <c r="B14" s="25" t="s">
        <v>41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.75">
      <c r="A17" s="54">
        <f t="shared" si="0"/>
        <v>1</v>
      </c>
      <c r="B17" s="30" t="s">
        <v>38</v>
      </c>
      <c r="C17" s="39"/>
      <c r="D17" s="39">
        <f>SUM(D18:D23)</f>
        <v>126703633</v>
      </c>
    </row>
    <row r="18" spans="1:4" ht="15.75">
      <c r="A18" s="54">
        <f t="shared" si="0"/>
        <v>1</v>
      </c>
      <c r="B18" s="21" t="s">
        <v>45</v>
      </c>
      <c r="C18" s="38" t="s">
        <v>76</v>
      </c>
      <c r="D18" s="52">
        <v>126703633</v>
      </c>
    </row>
    <row r="19" spans="1:4" ht="94.5">
      <c r="A19" s="54">
        <f t="shared" si="0"/>
        <v>0</v>
      </c>
      <c r="B19" s="21" t="s">
        <v>54</v>
      </c>
      <c r="C19" s="38"/>
      <c r="D19" s="52"/>
    </row>
    <row r="20" spans="1:4" ht="63">
      <c r="A20" s="54">
        <f t="shared" si="0"/>
        <v>0</v>
      </c>
      <c r="B20" s="21" t="s">
        <v>55</v>
      </c>
      <c r="C20" s="38"/>
      <c r="D20" s="52"/>
    </row>
    <row r="21" spans="1:4" ht="31.5">
      <c r="A21" s="54">
        <f t="shared" si="0"/>
        <v>0</v>
      </c>
      <c r="B21" s="21" t="s">
        <v>56</v>
      </c>
      <c r="C21" s="38"/>
      <c r="D21" s="52"/>
    </row>
    <row r="22" spans="1:5" ht="15.7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.7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7.25">
      <c r="A24" s="54">
        <f t="shared" si="0"/>
        <v>0</v>
      </c>
      <c r="B24" s="30" t="s">
        <v>39</v>
      </c>
      <c r="C24" s="39"/>
      <c r="D24" s="39">
        <f>SUM(D25:D27)</f>
        <v>0</v>
      </c>
    </row>
    <row r="25" spans="1:4" s="2" customFormat="1" ht="63">
      <c r="A25" s="54">
        <f t="shared" si="0"/>
        <v>0</v>
      </c>
      <c r="B25" s="21" t="s">
        <v>49</v>
      </c>
      <c r="C25" s="38"/>
      <c r="D25" s="51"/>
    </row>
    <row r="26" spans="1:5" ht="15.7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6.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Димитър Б. Недялков</cp:lastModifiedBy>
  <cp:lastPrinted>2022-03-21T10:05:32Z</cp:lastPrinted>
  <dcterms:created xsi:type="dcterms:W3CDTF">2020-04-28T14:17:25Z</dcterms:created>
  <dcterms:modified xsi:type="dcterms:W3CDTF">2022-06-16T09:40:05Z</dcterms:modified>
  <cp:category/>
  <cp:version/>
  <cp:contentType/>
  <cp:contentStatus/>
</cp:coreProperties>
</file>